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2-LEY DE INGRESOS Y PRESUPUESTO DE EGRESOS 2026\"/>
    </mc:Choice>
  </mc:AlternateContent>
  <xr:revisionPtr revIDLastSave="0" documentId="8_{B6893357-C7F0-4DC1-AA61-66408C1B210F}" xr6:coauthVersionLast="47" xr6:coauthVersionMax="47" xr10:uidLastSave="{00000000-0000-0000-0000-000000000000}"/>
  <bookViews>
    <workbookView xWindow="8469" yWindow="2314" windowWidth="24137" windowHeight="14735" activeTab="1" xr2:uid="{00000000-000D-0000-FFFF-FFFF00000000}"/>
  </bookViews>
  <sheets>
    <sheet name="INGRESOS" sheetId="2" r:id="rId1"/>
    <sheet name="EGRESOS (2)" sheetId="14" r:id="rId2"/>
    <sheet name="ANALITICO" sheetId="3" r:id="rId3"/>
    <sheet name="EGRESOS POR COMPONENTE DECIMALE" sheetId="10" r:id="rId4"/>
    <sheet name="ANALITICO (2)" sheetId="20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2" hidden="1">ANALITICO!$D$8:$M$556</definedName>
    <definedName name="_xlnm._FilterDatabase" localSheetId="4" hidden="1">'ANALITICO (2)'!$D$8:$M$547</definedName>
    <definedName name="_xlnm._FilterDatabase" localSheetId="1" hidden="1">'EGRESOS (2)'!$A$8:$B$64</definedName>
    <definedName name="_xlnm._FilterDatabase" localSheetId="3" hidden="1">'EGRESOS POR COMPONENTE DECIMALE'!$A$8:$B$66</definedName>
    <definedName name="_MOD1" localSheetId="1">'[1]BASE DE DATOS'!$A$310:$A$313</definedName>
    <definedName name="_MOD1" localSheetId="3">'[1]BASE DE DATOS'!$A$310:$A$313</definedName>
    <definedName name="_MOD1" localSheetId="0">'[1]BASE DE DATOS'!$A$310:$A$313</definedName>
    <definedName name="_no1" localSheetId="1">'[1]BASE DE DATOS'!$A$2:$A$302</definedName>
    <definedName name="_no1" localSheetId="3">'[1]BASE DE DATOS'!$A$2:$A$302</definedName>
    <definedName name="_no1" localSheetId="0">'[1]BASE DE DATOS'!$A$2:$A$302</definedName>
    <definedName name="_ru1" localSheetId="1">'[1]BASE DE DATOS'!$C$330:$C$340</definedName>
    <definedName name="_ru1" localSheetId="3">'[1]BASE DE DATOS'!$C$330:$C$340</definedName>
    <definedName name="_ru1" localSheetId="0">'[1]BASE DE DATOS'!$C$330:$C$340</definedName>
    <definedName name="ACTIVIDADES" localSheetId="1">#REF!</definedName>
    <definedName name="ACTIVIDADES" localSheetId="3">#REF!</definedName>
    <definedName name="ACTIVIDADES">#REF!</definedName>
    <definedName name="AMP" localSheetId="1">'[2]Presupuesto B,E,A 2016'!$AF$3:$AI$7</definedName>
    <definedName name="AMP" localSheetId="3">'[2]Presupuesto B,E,A 2016'!$AF$3:$AI$7</definedName>
    <definedName name="AMP" localSheetId="0">'[2]Presupuesto B,E,A 2016'!$AF$3:$AI$7</definedName>
    <definedName name="_xlnm.Print_Area" localSheetId="1">'EGRESOS (2)'!$A$4:$B$64</definedName>
    <definedName name="_xlnm.Print_Area" localSheetId="3">'EGRESOS POR COMPONENTE DECIMALE'!$A$4:$B$66</definedName>
    <definedName name="COMPARATIVA" localSheetId="2">#REF!</definedName>
    <definedName name="COMPARATIVA" localSheetId="4">#REF!</definedName>
    <definedName name="COMPARATIVA" localSheetId="1">#REF!</definedName>
    <definedName name="COMPARATIVA" localSheetId="3">#REF!</definedName>
    <definedName name="COMPARATIVA">#REF!</definedName>
    <definedName name="COMPONENTES" localSheetId="1">#REF!</definedName>
    <definedName name="COMPONENTES" localSheetId="3">#REF!</definedName>
    <definedName name="COMPONENTES">#REF!</definedName>
    <definedName name="CONT" localSheetId="1">'[3]BASE DE DATOS'!$C$338:$C$438</definedName>
    <definedName name="CONT" localSheetId="3">'[3]BASE DE DATOS'!$C$338:$C$438</definedName>
    <definedName name="CONT" localSheetId="0">'[3]BASE DE DATOS'!$C$338:$C$438</definedName>
    <definedName name="CONTRATISTA2" localSheetId="1">'[3]BASE DE DATOS'!$A$2:$A$298</definedName>
    <definedName name="CONTRATISTA2" localSheetId="3">'[3]BASE DE DATOS'!$A$2:$A$298</definedName>
    <definedName name="CONTRATISTA2" localSheetId="0">'[3]BASE DE DATOS'!$A$2:$A$298</definedName>
    <definedName name="DED" localSheetId="1">'[1]BASE DE DATOS'!$C$317:$C$323</definedName>
    <definedName name="DED" localSheetId="3">'[1]BASE DE DATOS'!$C$317:$C$323</definedName>
    <definedName name="DED" localSheetId="0">'[1]BASE DE DATOS'!$C$317:$C$323</definedName>
    <definedName name="dedu" localSheetId="1">'[1]BASE DE DATOS'!$C$317:$C$323</definedName>
    <definedName name="dedu" localSheetId="3">'[1]BASE DE DATOS'!$C$317:$C$323</definedName>
    <definedName name="dedu" localSheetId="0">'[1]BASE DE DATOS'!$C$317:$C$323</definedName>
    <definedName name="DEDUC" localSheetId="1">'[4]BASE DE DATOS'!$C$242:$C$247</definedName>
    <definedName name="DEDUC" localSheetId="3">'[4]BASE DE DATOS'!$C$242:$C$247</definedName>
    <definedName name="DEDUC" localSheetId="0">'[4]BASE DE DATOS'!$C$242:$C$247</definedName>
    <definedName name="DEDUCCIONES" localSheetId="1">'[3]BASE DE DATOS'!$C$299:$C$305</definedName>
    <definedName name="DEDUCCIONES" localSheetId="3">'[3]BASE DE DATOS'!$C$299:$C$305</definedName>
    <definedName name="DEDUCCIONES" localSheetId="0">'[3]BASE DE DATOS'!$C$299:$C$305</definedName>
    <definedName name="E1070D860" localSheetId="2">#REF!</definedName>
    <definedName name="E1070D860" localSheetId="4">#REF!</definedName>
    <definedName name="E1070D860" localSheetId="1">#REF!</definedName>
    <definedName name="E1070D860" localSheetId="3">#REF!</definedName>
    <definedName name="E1070D860">#REF!</definedName>
    <definedName name="fondoii2015" localSheetId="1">'[3]BASE DE DATOS'!$C$313:$C$319</definedName>
    <definedName name="fondoii2015" localSheetId="3">'[3]BASE DE DATOS'!$C$313:$C$319</definedName>
    <definedName name="fondoii2015" localSheetId="0">'[3]BASE DE DATOS'!$C$313:$C$319</definedName>
    <definedName name="inver2015" localSheetId="1">'[3]BASE DE DATOS'!$A$306:$A$309</definedName>
    <definedName name="inver2015" localSheetId="3">'[3]BASE DE DATOS'!$A$306:$A$309</definedName>
    <definedName name="inver2015" localSheetId="0">'[3]BASE DE DATOS'!$A$306:$A$309</definedName>
    <definedName name="invers2015" localSheetId="1">'[3]BASE DE DATOS'!$A$2:$A$298</definedName>
    <definedName name="invers2015" localSheetId="3">'[3]BASE DE DATOS'!$A$2:$A$298</definedName>
    <definedName name="invers2015" localSheetId="0">'[3]BASE DE DATOS'!$A$2:$A$298</definedName>
    <definedName name="inversione2015" localSheetId="1">'[3]BASE DE DATOS'!$C$326:$C$336</definedName>
    <definedName name="inversione2015" localSheetId="3">'[3]BASE DE DATOS'!$C$326:$C$336</definedName>
    <definedName name="inversione2015" localSheetId="0">'[3]BASE DE DATOS'!$C$326:$C$336</definedName>
    <definedName name="LLLLLL" localSheetId="2">#REF!</definedName>
    <definedName name="LLLLLL" localSheetId="4">#REF!</definedName>
    <definedName name="LLLLLL" localSheetId="1">#REF!</definedName>
    <definedName name="LLLLLL" localSheetId="3">#REF!</definedName>
    <definedName name="LLLLLL">#REF!</definedName>
    <definedName name="LOC" localSheetId="1">'[1]BASE DE DATOS'!$A$317:$A$859</definedName>
    <definedName name="LOC" localSheetId="3">'[1]BASE DE DATOS'!$A$317:$A$859</definedName>
    <definedName name="LOC" localSheetId="0">'[1]BASE DE DATOS'!$A$317:$A$859</definedName>
    <definedName name="locafondoii2015" localSheetId="1">'[3]BASE DE DATOS'!$A$313:$A$855</definedName>
    <definedName name="locafondoii2015" localSheetId="3">'[3]BASE DE DATOS'!$A$313:$A$855</definedName>
    <definedName name="locafondoii2015" localSheetId="0">'[3]BASE DE DATOS'!$A$313:$A$855</definedName>
    <definedName name="LOCALIDADES" localSheetId="1">'[3]BASE DE DATOS'!$A$299:$A$841</definedName>
    <definedName name="LOCALIDADES" localSheetId="3">'[3]BASE DE DATOS'!$A$299:$A$841</definedName>
    <definedName name="LOCALIDADES" localSheetId="0">'[3]BASE DE DATOS'!$A$299:$A$841</definedName>
    <definedName name="MENSUAL" localSheetId="1">#REF!</definedName>
    <definedName name="MENSUAL" localSheetId="3">#REF!</definedName>
    <definedName name="MENSUAL">#REF!</definedName>
    <definedName name="MOD" localSheetId="1">'[3]BASE DE DATOS'!$A$306:$A$309</definedName>
    <definedName name="MOD" localSheetId="3">'[3]BASE DE DATOS'!$A$306:$A$309</definedName>
    <definedName name="MOD" localSheetId="0">'[3]BASE DE DATOS'!$A$306:$A$309</definedName>
    <definedName name="MODALID" localSheetId="1">'[3]BASE DE DATOS'!$A$300:$A$303</definedName>
    <definedName name="MODALID" localSheetId="3">'[3]BASE DE DATOS'!$A$300:$A$303</definedName>
    <definedName name="MODALID" localSheetId="0">'[3]BASE DE DATOS'!$A$300:$A$303</definedName>
    <definedName name="MODALIDAD" localSheetId="1">'[3]BASE DE DATOS'!$A$292:$A$295</definedName>
    <definedName name="MODALIDAD" localSheetId="3">'[3]BASE DE DATOS'!$A$292:$A$295</definedName>
    <definedName name="MODALIDAD" localSheetId="0">'[3]BASE DE DATOS'!$A$292:$A$295</definedName>
    <definedName name="NO" localSheetId="1">'[1]BASE DE DATOS'!$A$2:$A$302</definedName>
    <definedName name="NO" localSheetId="3">'[1]BASE DE DATOS'!$A$2:$A$302</definedName>
    <definedName name="NO" localSheetId="0">'[1]BASE DE DATOS'!$A$2:$A$302</definedName>
    <definedName name="NOMBRE" localSheetId="1">'[3]BASE DE DATOS'!$A$2:$A$284</definedName>
    <definedName name="NOMBRE" localSheetId="3">'[3]BASE DE DATOS'!$A$2:$A$284</definedName>
    <definedName name="NOMBRE" localSheetId="0">'[3]BASE DE DATOS'!$A$2:$A$284</definedName>
    <definedName name="PORCENTAJE" localSheetId="1">'[4]BASE DE DATOS'!$D$242:$D$247</definedName>
    <definedName name="PORCENTAJE" localSheetId="3">'[4]BASE DE DATOS'!$D$242:$D$247</definedName>
    <definedName name="PORCENTAJE" localSheetId="0">'[4]BASE DE DATOS'!$D$242:$D$247</definedName>
    <definedName name="pro" localSheetId="1">'[1]BASE DE DATOS'!$C$344:$C$444</definedName>
    <definedName name="pro" localSheetId="3">'[1]BASE DE DATOS'!$C$344:$C$444</definedName>
    <definedName name="pro" localSheetId="0">'[1]BASE DE DATOS'!$C$344:$C$444</definedName>
    <definedName name="PROG" localSheetId="1">'[1]BASE DE DATOS'!$C$344:$C$444</definedName>
    <definedName name="PROG" localSheetId="3">'[1]BASE DE DATOS'!$C$344:$C$444</definedName>
    <definedName name="PROG" localSheetId="0">'[1]BASE DE DATOS'!$C$344:$C$444</definedName>
    <definedName name="progfii2015" localSheetId="1">'[3]BASE DE DATOS'!$C$340:$C$440</definedName>
    <definedName name="progfii2015" localSheetId="3">'[3]BASE DE DATOS'!$C$340:$C$440</definedName>
    <definedName name="progfii2015" localSheetId="0">'[3]BASE DE DATOS'!$C$340:$C$440</definedName>
    <definedName name="PROGRAMA" localSheetId="1">'[4]BASE DE DATOS'!$C$267:$C$298</definedName>
    <definedName name="PROGRAMA" localSheetId="3">'[4]BASE DE DATOS'!$C$267:$C$298</definedName>
    <definedName name="PROGRAMA" localSheetId="0">'[4]BASE DE DATOS'!$C$267:$C$298</definedName>
    <definedName name="PROGRAMAS" localSheetId="1">'[3]BASE DE DATOS'!$C$326:$C$426</definedName>
    <definedName name="PROGRAMAS" localSheetId="3">'[3]BASE DE DATOS'!$C$326:$C$426</definedName>
    <definedName name="PROGRAMAS" localSheetId="0">'[3]BASE DE DATOS'!$C$326:$C$426</definedName>
    <definedName name="PRORRATEO" localSheetId="1">#REF!</definedName>
    <definedName name="PRORRATEO" localSheetId="3">#REF!</definedName>
    <definedName name="PRORRATEO">#REF!</definedName>
    <definedName name="RU" localSheetId="1">'[1]BASE DE DATOS'!$C$330:$C$340</definedName>
    <definedName name="RU" localSheetId="3">'[1]BASE DE DATOS'!$C$330:$C$340</definedName>
    <definedName name="RU" localSheetId="0">'[1]BASE DE DATOS'!$C$330:$C$340</definedName>
    <definedName name="RUBROS" localSheetId="1">'[3]BASE DE DATOS'!$C$312:$C$322</definedName>
    <definedName name="RUBROS" localSheetId="3">'[3]BASE DE DATOS'!$C$312:$C$322</definedName>
    <definedName name="RUBROS" localSheetId="0">'[3]BASE DE DATOS'!$C$312:$C$322</definedName>
    <definedName name="SUBSIDIO" localSheetId="1">#REF!</definedName>
    <definedName name="SUBSIDIO" localSheetId="3">#REF!</definedName>
    <definedName name="SUBSIDIO">#REF!</definedName>
    <definedName name="_xlnm.Print_Titles" localSheetId="2">ANALITICO!$1:$7</definedName>
    <definedName name="_xlnm.Print_Titles" localSheetId="4">'ANALITICO (2)'!$1:$7</definedName>
    <definedName name="_xlnm.Print_Titles" localSheetId="1">'EGRESOS (2)'!$4:$7</definedName>
    <definedName name="_xlnm.Print_Titles" localSheetId="3">'EGRESOS POR COMPONENTE DECIMALE'!$4:$7</definedName>
    <definedName name="_xlnm.Print_Titles" localSheetId="0">INGRESOS!$10:$10</definedName>
    <definedName name="Unidades" localSheetId="2">#REF!</definedName>
    <definedName name="Unidades" localSheetId="4">#REF!</definedName>
    <definedName name="Unidades" localSheetId="1">#REF!</definedName>
    <definedName name="Unidades" localSheetId="3">#REF!</definedName>
    <definedName name="Unidades">#REF!</definedName>
    <definedName name="XX" localSheetId="1">'[3]BASE DE DATOS'!$A$311:$A$853</definedName>
    <definedName name="XX" localSheetId="3">'[3]BASE DE DATOS'!$A$311:$A$853</definedName>
    <definedName name="XX" localSheetId="0">'[3]BASE DE DATOS'!$A$311:$A$853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6" i="3" l="1"/>
  <c r="J44" i="3"/>
  <c r="J55" i="3"/>
  <c r="J33" i="3" l="1"/>
  <c r="M9" i="3" l="1"/>
  <c r="M84" i="3"/>
  <c r="V25" i="20" l="1"/>
  <c r="W25" i="20"/>
  <c r="X25" i="20"/>
  <c r="Y25" i="20"/>
  <c r="Z25" i="20"/>
  <c r="AA25" i="20"/>
  <c r="V27" i="20"/>
  <c r="W27" i="20"/>
  <c r="X27" i="20"/>
  <c r="Y27" i="20"/>
  <c r="Z27" i="20"/>
  <c r="AA27" i="20"/>
  <c r="V30" i="20"/>
  <c r="V29" i="20" s="1"/>
  <c r="V28" i="20" s="1"/>
  <c r="W30" i="20"/>
  <c r="W29" i="20" s="1"/>
  <c r="W28" i="20" s="1"/>
  <c r="X30" i="20"/>
  <c r="X29" i="20" s="1"/>
  <c r="X28" i="20" s="1"/>
  <c r="Y30" i="20"/>
  <c r="Y29" i="20" s="1"/>
  <c r="Y28" i="20" s="1"/>
  <c r="Z30" i="20"/>
  <c r="Z29" i="20" s="1"/>
  <c r="Z28" i="20" s="1"/>
  <c r="AA30" i="20"/>
  <c r="AA29" i="20" s="1"/>
  <c r="AA28" i="20" s="1"/>
  <c r="V33" i="20"/>
  <c r="W33" i="20"/>
  <c r="X33" i="20"/>
  <c r="Y33" i="20"/>
  <c r="Z33" i="20"/>
  <c r="AA33" i="20"/>
  <c r="Z35" i="20"/>
  <c r="Z34" i="20" s="1"/>
  <c r="AA35" i="20"/>
  <c r="AA34" i="20" s="1"/>
  <c r="V37" i="20"/>
  <c r="V35" i="20" s="1"/>
  <c r="V34" i="20" s="1"/>
  <c r="W37" i="20"/>
  <c r="W35" i="20" s="1"/>
  <c r="W34" i="20" s="1"/>
  <c r="X37" i="20"/>
  <c r="X35" i="20" s="1"/>
  <c r="X34" i="20" s="1"/>
  <c r="Y37" i="20"/>
  <c r="Y35" i="20" s="1"/>
  <c r="Y34" i="20" s="1"/>
  <c r="Z37" i="20"/>
  <c r="AA37" i="20"/>
  <c r="V42" i="20"/>
  <c r="V39" i="20" s="1"/>
  <c r="V38" i="20" s="1"/>
  <c r="W42" i="20"/>
  <c r="W39" i="20" s="1"/>
  <c r="W38" i="20" s="1"/>
  <c r="X42" i="20"/>
  <c r="X39" i="20" s="1"/>
  <c r="X38" i="20" s="1"/>
  <c r="Y42" i="20"/>
  <c r="Y39" i="20" s="1"/>
  <c r="Y38" i="20" s="1"/>
  <c r="Z42" i="20"/>
  <c r="Z39" i="20" s="1"/>
  <c r="Z38" i="20" s="1"/>
  <c r="AA42" i="20"/>
  <c r="AA39" i="20" s="1"/>
  <c r="AA38" i="20" s="1"/>
  <c r="V46" i="20"/>
  <c r="V44" i="20" s="1"/>
  <c r="V43" i="20" s="1"/>
  <c r="W46" i="20"/>
  <c r="W44" i="20" s="1"/>
  <c r="W43" i="20" s="1"/>
  <c r="X46" i="20"/>
  <c r="X44" i="20" s="1"/>
  <c r="X43" i="20" s="1"/>
  <c r="Y46" i="20"/>
  <c r="Y44" i="20" s="1"/>
  <c r="Y43" i="20" s="1"/>
  <c r="Z46" i="20"/>
  <c r="Z44" i="20" s="1"/>
  <c r="Z43" i="20" s="1"/>
  <c r="AA46" i="20"/>
  <c r="AA44" i="20" s="1"/>
  <c r="AA43" i="20" s="1"/>
  <c r="V48" i="20"/>
  <c r="V47" i="20" s="1"/>
  <c r="W48" i="20"/>
  <c r="W47" i="20" s="1"/>
  <c r="X48" i="20"/>
  <c r="X47" i="20" s="1"/>
  <c r="Y48" i="20"/>
  <c r="Y47" i="20" s="1"/>
  <c r="Z48" i="20"/>
  <c r="Z47" i="20" s="1"/>
  <c r="AA48" i="20"/>
  <c r="AA47" i="20" s="1"/>
  <c r="V51" i="20"/>
  <c r="W51" i="20"/>
  <c r="X51" i="20"/>
  <c r="Y51" i="20"/>
  <c r="Z51" i="20"/>
  <c r="AA51" i="20"/>
  <c r="V55" i="20"/>
  <c r="V53" i="20" s="1"/>
  <c r="V52" i="20" s="1"/>
  <c r="W55" i="20"/>
  <c r="W53" i="20" s="1"/>
  <c r="W52" i="20" s="1"/>
  <c r="X55" i="20"/>
  <c r="X53" i="20" s="1"/>
  <c r="X52" i="20" s="1"/>
  <c r="Y55" i="20"/>
  <c r="Y53" i="20" s="1"/>
  <c r="Y52" i="20" s="1"/>
  <c r="Z55" i="20"/>
  <c r="Z53" i="20" s="1"/>
  <c r="Z52" i="20" s="1"/>
  <c r="AA55" i="20"/>
  <c r="AA53" i="20" s="1"/>
  <c r="AA52" i="20" s="1"/>
  <c r="V57" i="20"/>
  <c r="V56" i="20" s="1"/>
  <c r="W57" i="20"/>
  <c r="W56" i="20" s="1"/>
  <c r="X57" i="20"/>
  <c r="X56" i="20" s="1"/>
  <c r="Y57" i="20"/>
  <c r="Y56" i="20" s="1"/>
  <c r="Z57" i="20"/>
  <c r="Z56" i="20" s="1"/>
  <c r="AA57" i="20"/>
  <c r="AA56" i="20" s="1"/>
  <c r="V60" i="20"/>
  <c r="W60" i="20"/>
  <c r="X60" i="20"/>
  <c r="Y60" i="20"/>
  <c r="Z60" i="20"/>
  <c r="AA60" i="20"/>
  <c r="V62" i="20"/>
  <c r="V61" i="20" s="1"/>
  <c r="W62" i="20"/>
  <c r="W61" i="20" s="1"/>
  <c r="X62" i="20"/>
  <c r="X61" i="20" s="1"/>
  <c r="Y62" i="20"/>
  <c r="Y61" i="20" s="1"/>
  <c r="V64" i="20"/>
  <c r="W64" i="20"/>
  <c r="X64" i="20"/>
  <c r="Y64" i="20"/>
  <c r="Z64" i="20"/>
  <c r="Z62" i="20" s="1"/>
  <c r="Z61" i="20" s="1"/>
  <c r="AA64" i="20"/>
  <c r="AA62" i="20" s="1"/>
  <c r="AA61" i="20" s="1"/>
  <c r="V66" i="20"/>
  <c r="V65" i="20" s="1"/>
  <c r="W66" i="20"/>
  <c r="W65" i="20" s="1"/>
  <c r="X66" i="20"/>
  <c r="X65" i="20" s="1"/>
  <c r="Y66" i="20"/>
  <c r="Y65" i="20" s="1"/>
  <c r="Z66" i="20"/>
  <c r="Z65" i="20" s="1"/>
  <c r="AA66" i="20"/>
  <c r="AA65" i="20" s="1"/>
  <c r="V69" i="20"/>
  <c r="W69" i="20"/>
  <c r="X69" i="20"/>
  <c r="Y69" i="20"/>
  <c r="Z69" i="20"/>
  <c r="AA69" i="20"/>
  <c r="V71" i="20"/>
  <c r="V70" i="20" s="1"/>
  <c r="W71" i="20"/>
  <c r="W70" i="20" s="1"/>
  <c r="X71" i="20"/>
  <c r="X70" i="20" s="1"/>
  <c r="Y71" i="20"/>
  <c r="Y70" i="20" s="1"/>
  <c r="Z71" i="20"/>
  <c r="Z70" i="20" s="1"/>
  <c r="AA71" i="20"/>
  <c r="AA70" i="20" s="1"/>
  <c r="V74" i="20"/>
  <c r="W74" i="20"/>
  <c r="X74" i="20"/>
  <c r="Y74" i="20"/>
  <c r="Z74" i="20"/>
  <c r="AA74" i="20"/>
  <c r="V86" i="20"/>
  <c r="W86" i="20"/>
  <c r="X86" i="20"/>
  <c r="Y86" i="20"/>
  <c r="Z86" i="20"/>
  <c r="AA86" i="20"/>
  <c r="V117" i="20"/>
  <c r="W117" i="20"/>
  <c r="X117" i="20"/>
  <c r="Y117" i="20"/>
  <c r="Z117" i="20"/>
  <c r="AA117" i="20"/>
  <c r="V121" i="20"/>
  <c r="W121" i="20"/>
  <c r="X121" i="20"/>
  <c r="Y121" i="20"/>
  <c r="Z121" i="20"/>
  <c r="AA121" i="20"/>
  <c r="V132" i="20"/>
  <c r="V122" i="20" s="1"/>
  <c r="W132" i="20"/>
  <c r="W122" i="20" s="1"/>
  <c r="X132" i="20"/>
  <c r="X122" i="20" s="1"/>
  <c r="Y132" i="20"/>
  <c r="Y122" i="20" s="1"/>
  <c r="Z132" i="20"/>
  <c r="Z122" i="20" s="1"/>
  <c r="AA132" i="20"/>
  <c r="AA122" i="20" s="1"/>
  <c r="V163" i="20"/>
  <c r="W163" i="20"/>
  <c r="X163" i="20"/>
  <c r="Y163" i="20"/>
  <c r="Z163" i="20"/>
  <c r="AA163" i="20"/>
  <c r="V174" i="20"/>
  <c r="W174" i="20"/>
  <c r="X174" i="20"/>
  <c r="Y174" i="20"/>
  <c r="Z174" i="20"/>
  <c r="AA174" i="20"/>
  <c r="V205" i="20"/>
  <c r="W205" i="20"/>
  <c r="X205" i="20"/>
  <c r="Y205" i="20"/>
  <c r="Z205" i="20"/>
  <c r="AA205" i="20"/>
  <c r="V216" i="20"/>
  <c r="W216" i="20"/>
  <c r="X216" i="20"/>
  <c r="Y216" i="20"/>
  <c r="Z216" i="20"/>
  <c r="Z206" i="20" s="1"/>
  <c r="AA216" i="20"/>
  <c r="AA206" i="20" s="1"/>
  <c r="V247" i="20"/>
  <c r="W247" i="20"/>
  <c r="X247" i="20"/>
  <c r="Y247" i="20"/>
  <c r="Z247" i="20"/>
  <c r="AA247" i="20"/>
  <c r="O25" i="20"/>
  <c r="P25" i="20"/>
  <c r="Q25" i="20"/>
  <c r="R25" i="20"/>
  <c r="S25" i="20"/>
  <c r="T25" i="20"/>
  <c r="U25" i="20"/>
  <c r="O27" i="20"/>
  <c r="P27" i="20"/>
  <c r="Q27" i="20"/>
  <c r="R27" i="20"/>
  <c r="S27" i="20"/>
  <c r="T27" i="20"/>
  <c r="U27" i="20"/>
  <c r="O30" i="20"/>
  <c r="O29" i="20" s="1"/>
  <c r="O28" i="20" s="1"/>
  <c r="P30" i="20"/>
  <c r="P29" i="20" s="1"/>
  <c r="P28" i="20" s="1"/>
  <c r="Q30" i="20"/>
  <c r="Q29" i="20" s="1"/>
  <c r="Q28" i="20" s="1"/>
  <c r="R30" i="20"/>
  <c r="R29" i="20" s="1"/>
  <c r="R28" i="20" s="1"/>
  <c r="S30" i="20"/>
  <c r="S29" i="20" s="1"/>
  <c r="S28" i="20" s="1"/>
  <c r="T30" i="20"/>
  <c r="T29" i="20" s="1"/>
  <c r="T28" i="20" s="1"/>
  <c r="U30" i="20"/>
  <c r="U29" i="20" s="1"/>
  <c r="U28" i="20" s="1"/>
  <c r="O33" i="20"/>
  <c r="P33" i="20"/>
  <c r="Q33" i="20"/>
  <c r="R33" i="20"/>
  <c r="S33" i="20"/>
  <c r="T33" i="20"/>
  <c r="U33" i="20"/>
  <c r="O37" i="20"/>
  <c r="O35" i="20" s="1"/>
  <c r="O34" i="20" s="1"/>
  <c r="P37" i="20"/>
  <c r="P35" i="20" s="1"/>
  <c r="P34" i="20" s="1"/>
  <c r="Q37" i="20"/>
  <c r="Q35" i="20" s="1"/>
  <c r="Q34" i="20" s="1"/>
  <c r="R37" i="20"/>
  <c r="R35" i="20" s="1"/>
  <c r="R34" i="20" s="1"/>
  <c r="S37" i="20"/>
  <c r="S35" i="20" s="1"/>
  <c r="S34" i="20" s="1"/>
  <c r="T37" i="20"/>
  <c r="T35" i="20" s="1"/>
  <c r="T34" i="20" s="1"/>
  <c r="U37" i="20"/>
  <c r="U35" i="20" s="1"/>
  <c r="U34" i="20" s="1"/>
  <c r="O42" i="20"/>
  <c r="O39" i="20" s="1"/>
  <c r="O38" i="20" s="1"/>
  <c r="P42" i="20"/>
  <c r="P39" i="20" s="1"/>
  <c r="P38" i="20" s="1"/>
  <c r="Q42" i="20"/>
  <c r="Q39" i="20" s="1"/>
  <c r="Q38" i="20" s="1"/>
  <c r="R42" i="20"/>
  <c r="R39" i="20" s="1"/>
  <c r="R38" i="20" s="1"/>
  <c r="S42" i="20"/>
  <c r="S39" i="20" s="1"/>
  <c r="S38" i="20" s="1"/>
  <c r="T42" i="20"/>
  <c r="T39" i="20" s="1"/>
  <c r="T38" i="20" s="1"/>
  <c r="U42" i="20"/>
  <c r="U39" i="20" s="1"/>
  <c r="U38" i="20" s="1"/>
  <c r="P44" i="20"/>
  <c r="P43" i="20" s="1"/>
  <c r="Q44" i="20"/>
  <c r="Q43" i="20" s="1"/>
  <c r="R44" i="20"/>
  <c r="R43" i="20" s="1"/>
  <c r="S44" i="20"/>
  <c r="S43" i="20" s="1"/>
  <c r="T44" i="20"/>
  <c r="T43" i="20" s="1"/>
  <c r="U44" i="20"/>
  <c r="U43" i="20" s="1"/>
  <c r="O46" i="20"/>
  <c r="O44" i="20" s="1"/>
  <c r="O43" i="20" s="1"/>
  <c r="P46" i="20"/>
  <c r="Q46" i="20"/>
  <c r="R46" i="20"/>
  <c r="S46" i="20"/>
  <c r="T46" i="20"/>
  <c r="U46" i="20"/>
  <c r="O48" i="20"/>
  <c r="O47" i="20" s="1"/>
  <c r="P48" i="20"/>
  <c r="P47" i="20" s="1"/>
  <c r="Q48" i="20"/>
  <c r="Q47" i="20" s="1"/>
  <c r="R48" i="20"/>
  <c r="R47" i="20" s="1"/>
  <c r="S48" i="20"/>
  <c r="S47" i="20" s="1"/>
  <c r="T48" i="20"/>
  <c r="T47" i="20" s="1"/>
  <c r="U48" i="20"/>
  <c r="U47" i="20" s="1"/>
  <c r="O51" i="20"/>
  <c r="P51" i="20"/>
  <c r="Q51" i="20"/>
  <c r="R51" i="20"/>
  <c r="S51" i="20"/>
  <c r="T51" i="20"/>
  <c r="U51" i="20"/>
  <c r="O55" i="20"/>
  <c r="O53" i="20" s="1"/>
  <c r="O52" i="20" s="1"/>
  <c r="P55" i="20"/>
  <c r="P53" i="20" s="1"/>
  <c r="P52" i="20" s="1"/>
  <c r="Q55" i="20"/>
  <c r="Q53" i="20" s="1"/>
  <c r="Q52" i="20" s="1"/>
  <c r="R55" i="20"/>
  <c r="R53" i="20" s="1"/>
  <c r="R52" i="20" s="1"/>
  <c r="S55" i="20"/>
  <c r="S53" i="20" s="1"/>
  <c r="S52" i="20" s="1"/>
  <c r="T55" i="20"/>
  <c r="T53" i="20" s="1"/>
  <c r="T52" i="20" s="1"/>
  <c r="U55" i="20"/>
  <c r="U53" i="20" s="1"/>
  <c r="U52" i="20" s="1"/>
  <c r="P56" i="20"/>
  <c r="O57" i="20"/>
  <c r="O56" i="20" s="1"/>
  <c r="P57" i="20"/>
  <c r="Q57" i="20"/>
  <c r="Q56" i="20" s="1"/>
  <c r="R57" i="20"/>
  <c r="R56" i="20" s="1"/>
  <c r="S57" i="20"/>
  <c r="S56" i="20" s="1"/>
  <c r="T57" i="20"/>
  <c r="T56" i="20" s="1"/>
  <c r="U57" i="20"/>
  <c r="U56" i="20" s="1"/>
  <c r="O60" i="20"/>
  <c r="P60" i="20"/>
  <c r="Q60" i="20"/>
  <c r="R60" i="20"/>
  <c r="S60" i="20"/>
  <c r="T60" i="20"/>
  <c r="U60" i="20"/>
  <c r="R62" i="20"/>
  <c r="R61" i="20" s="1"/>
  <c r="S62" i="20"/>
  <c r="S61" i="20" s="1"/>
  <c r="T62" i="20"/>
  <c r="T61" i="20" s="1"/>
  <c r="U62" i="20"/>
  <c r="U61" i="20" s="1"/>
  <c r="O64" i="20"/>
  <c r="O62" i="20" s="1"/>
  <c r="O61" i="20" s="1"/>
  <c r="P64" i="20"/>
  <c r="P62" i="20" s="1"/>
  <c r="P61" i="20" s="1"/>
  <c r="Q64" i="20"/>
  <c r="Q62" i="20" s="1"/>
  <c r="Q61" i="20" s="1"/>
  <c r="R64" i="20"/>
  <c r="S64" i="20"/>
  <c r="T64" i="20"/>
  <c r="U64" i="20"/>
  <c r="O66" i="20"/>
  <c r="O65" i="20" s="1"/>
  <c r="P66" i="20"/>
  <c r="P65" i="20" s="1"/>
  <c r="Q66" i="20"/>
  <c r="Q65" i="20" s="1"/>
  <c r="R66" i="20"/>
  <c r="R65" i="20" s="1"/>
  <c r="S66" i="20"/>
  <c r="S65" i="20" s="1"/>
  <c r="T66" i="20"/>
  <c r="T65" i="20" s="1"/>
  <c r="U66" i="20"/>
  <c r="U65" i="20" s="1"/>
  <c r="O69" i="20"/>
  <c r="P69" i="20"/>
  <c r="Q69" i="20"/>
  <c r="R69" i="20"/>
  <c r="S69" i="20"/>
  <c r="T69" i="20"/>
  <c r="U69" i="20"/>
  <c r="O71" i="20"/>
  <c r="O70" i="20" s="1"/>
  <c r="P71" i="20"/>
  <c r="P70" i="20" s="1"/>
  <c r="Q71" i="20"/>
  <c r="Q70" i="20" s="1"/>
  <c r="R71" i="20"/>
  <c r="R70" i="20" s="1"/>
  <c r="S71" i="20"/>
  <c r="S70" i="20" s="1"/>
  <c r="T71" i="20"/>
  <c r="T70" i="20" s="1"/>
  <c r="U71" i="20"/>
  <c r="U70" i="20" s="1"/>
  <c r="O74" i="20"/>
  <c r="P74" i="20"/>
  <c r="Q74" i="20"/>
  <c r="R74" i="20"/>
  <c r="S74" i="20"/>
  <c r="T74" i="20"/>
  <c r="U74" i="20"/>
  <c r="O86" i="20"/>
  <c r="O76" i="20" s="1"/>
  <c r="P86" i="20"/>
  <c r="Q86" i="20"/>
  <c r="R86" i="20"/>
  <c r="S86" i="20"/>
  <c r="T86" i="20"/>
  <c r="U86" i="20"/>
  <c r="O117" i="20"/>
  <c r="P117" i="20"/>
  <c r="Q117" i="20"/>
  <c r="R117" i="20"/>
  <c r="S117" i="20"/>
  <c r="T117" i="20"/>
  <c r="U117" i="20"/>
  <c r="O121" i="20"/>
  <c r="P121" i="20"/>
  <c r="P76" i="20" s="1"/>
  <c r="Q121" i="20"/>
  <c r="Q76" i="20" s="1"/>
  <c r="R121" i="20"/>
  <c r="S121" i="20"/>
  <c r="T121" i="20"/>
  <c r="U121" i="20"/>
  <c r="O132" i="20"/>
  <c r="O122" i="20" s="1"/>
  <c r="P132" i="20"/>
  <c r="P122" i="20" s="1"/>
  <c r="Q132" i="20"/>
  <c r="Q122" i="20" s="1"/>
  <c r="R132" i="20"/>
  <c r="S132" i="20"/>
  <c r="T132" i="20"/>
  <c r="U132" i="20"/>
  <c r="O163" i="20"/>
  <c r="P163" i="20"/>
  <c r="Q163" i="20"/>
  <c r="R163" i="20"/>
  <c r="S163" i="20"/>
  <c r="T163" i="20"/>
  <c r="U163" i="20"/>
  <c r="S164" i="20"/>
  <c r="T164" i="20"/>
  <c r="U164" i="20"/>
  <c r="O174" i="20"/>
  <c r="O164" i="20" s="1"/>
  <c r="P174" i="20"/>
  <c r="P164" i="20" s="1"/>
  <c r="Q174" i="20"/>
  <c r="Q164" i="20" s="1"/>
  <c r="R174" i="20"/>
  <c r="R164" i="20" s="1"/>
  <c r="S174" i="20"/>
  <c r="T174" i="20"/>
  <c r="U174" i="20"/>
  <c r="O205" i="20"/>
  <c r="P205" i="20"/>
  <c r="Q205" i="20"/>
  <c r="R205" i="20"/>
  <c r="S205" i="20"/>
  <c r="T205" i="20"/>
  <c r="U205" i="20"/>
  <c r="O216" i="20"/>
  <c r="P216" i="20"/>
  <c r="Q216" i="20"/>
  <c r="R216" i="20"/>
  <c r="S216" i="20"/>
  <c r="T216" i="20"/>
  <c r="U216" i="20"/>
  <c r="O247" i="20"/>
  <c r="P247" i="20"/>
  <c r="Q247" i="20"/>
  <c r="R247" i="20"/>
  <c r="S247" i="20"/>
  <c r="T247" i="20"/>
  <c r="U247" i="20"/>
  <c r="N25" i="20"/>
  <c r="N27" i="20"/>
  <c r="N30" i="20"/>
  <c r="N29" i="20" s="1"/>
  <c r="N28" i="20" s="1"/>
  <c r="N33" i="20"/>
  <c r="N37" i="20"/>
  <c r="N35" i="20" s="1"/>
  <c r="N34" i="20" s="1"/>
  <c r="N42" i="20"/>
  <c r="N39" i="20" s="1"/>
  <c r="N38" i="20" s="1"/>
  <c r="N46" i="20"/>
  <c r="N44" i="20" s="1"/>
  <c r="N43" i="20" s="1"/>
  <c r="N48" i="20"/>
  <c r="N47" i="20" s="1"/>
  <c r="N51" i="20"/>
  <c r="N55" i="20"/>
  <c r="N53" i="20" s="1"/>
  <c r="N52" i="20" s="1"/>
  <c r="N57" i="20"/>
  <c r="N56" i="20" s="1"/>
  <c r="N60" i="20"/>
  <c r="N64" i="20"/>
  <c r="N62" i="20" s="1"/>
  <c r="N61" i="20" s="1"/>
  <c r="N66" i="20"/>
  <c r="N65" i="20" s="1"/>
  <c r="N69" i="20"/>
  <c r="N71" i="20"/>
  <c r="N70" i="20" s="1"/>
  <c r="N74" i="20"/>
  <c r="N86" i="20"/>
  <c r="N117" i="20"/>
  <c r="N121" i="20"/>
  <c r="N132" i="20"/>
  <c r="N163" i="20"/>
  <c r="N174" i="20"/>
  <c r="N205" i="20"/>
  <c r="N216" i="20"/>
  <c r="N247" i="20"/>
  <c r="M247" i="20"/>
  <c r="M216" i="20"/>
  <c r="M206" i="20"/>
  <c r="M205" i="20"/>
  <c r="M174" i="20"/>
  <c r="M164" i="20"/>
  <c r="M163" i="20"/>
  <c r="M132" i="20"/>
  <c r="M122" i="20" s="1"/>
  <c r="M75" i="20" s="1"/>
  <c r="M121" i="20"/>
  <c r="M117" i="20"/>
  <c r="M86" i="20"/>
  <c r="M76" i="20"/>
  <c r="M74" i="20"/>
  <c r="M71" i="20"/>
  <c r="M70" i="20"/>
  <c r="M69" i="20"/>
  <c r="M66" i="20"/>
  <c r="M65" i="20"/>
  <c r="M64" i="20"/>
  <c r="M62" i="20"/>
  <c r="M61" i="20" s="1"/>
  <c r="M60" i="20"/>
  <c r="M57" i="20"/>
  <c r="M56" i="20"/>
  <c r="M55" i="20"/>
  <c r="M53" i="20"/>
  <c r="M52" i="20" s="1"/>
  <c r="M51" i="20"/>
  <c r="M48" i="20"/>
  <c r="M47" i="20"/>
  <c r="M46" i="20"/>
  <c r="M44" i="20"/>
  <c r="M43" i="20"/>
  <c r="M42" i="20"/>
  <c r="M39" i="20" s="1"/>
  <c r="M38" i="20" s="1"/>
  <c r="M37" i="20"/>
  <c r="M35" i="20"/>
  <c r="M34" i="20"/>
  <c r="M33" i="20"/>
  <c r="M30" i="20"/>
  <c r="M29" i="20"/>
  <c r="M28" i="20"/>
  <c r="M27" i="20"/>
  <c r="M25" i="20"/>
  <c r="M12" i="20"/>
  <c r="N12" i="20" l="1"/>
  <c r="Y206" i="20"/>
  <c r="V206" i="20"/>
  <c r="N122" i="20"/>
  <c r="R76" i="20"/>
  <c r="AA164" i="20"/>
  <c r="T122" i="20"/>
  <c r="Y164" i="20"/>
  <c r="U12" i="20"/>
  <c r="U9" i="20" s="1"/>
  <c r="T12" i="20"/>
  <c r="S12" i="20"/>
  <c r="X76" i="20"/>
  <c r="W76" i="20"/>
  <c r="Y12" i="20"/>
  <c r="N206" i="20"/>
  <c r="N164" i="20"/>
  <c r="T206" i="20"/>
  <c r="T76" i="20"/>
  <c r="T75" i="20" s="1"/>
  <c r="T9" i="20" s="1"/>
  <c r="P206" i="20"/>
  <c r="Z164" i="20"/>
  <c r="Z76" i="20"/>
  <c r="Z75" i="20" s="1"/>
  <c r="R122" i="20"/>
  <c r="R75" i="20" s="1"/>
  <c r="R9" i="20" s="1"/>
  <c r="V164" i="20"/>
  <c r="P12" i="20"/>
  <c r="P9" i="20" s="1"/>
  <c r="O12" i="20"/>
  <c r="O9" i="20" s="1"/>
  <c r="X12" i="20"/>
  <c r="P75" i="20"/>
  <c r="M9" i="20"/>
  <c r="U76" i="20"/>
  <c r="N76" i="20"/>
  <c r="Q206" i="20"/>
  <c r="O206" i="20"/>
  <c r="U122" i="20"/>
  <c r="U75" i="20" s="1"/>
  <c r="X164" i="20"/>
  <c r="W164" i="20"/>
  <c r="R12" i="20"/>
  <c r="AA12" i="20"/>
  <c r="AA9" i="20" s="1"/>
  <c r="Q12" i="20"/>
  <c r="W12" i="20"/>
  <c r="Q75" i="20"/>
  <c r="X206" i="20"/>
  <c r="W206" i="20"/>
  <c r="U206" i="20"/>
  <c r="S206" i="20"/>
  <c r="R206" i="20"/>
  <c r="S76" i="20"/>
  <c r="S75" i="20" s="1"/>
  <c r="S9" i="20" s="1"/>
  <c r="AA76" i="20"/>
  <c r="S122" i="20"/>
  <c r="Y76" i="20"/>
  <c r="Y75" i="20" s="1"/>
  <c r="V76" i="20"/>
  <c r="Z12" i="20"/>
  <c r="V12" i="20"/>
  <c r="AA75" i="20"/>
  <c r="Z9" i="20"/>
  <c r="Y9" i="20"/>
  <c r="V75" i="20"/>
  <c r="V9" i="20" s="1"/>
  <c r="O75" i="20"/>
  <c r="Q9" i="20"/>
  <c r="N75" i="20"/>
  <c r="N9" i="20" s="1"/>
  <c r="M80" i="3"/>
  <c r="M75" i="3"/>
  <c r="M64" i="3"/>
  <c r="M63" i="3" s="1"/>
  <c r="M62" i="3" s="1"/>
  <c r="M53" i="3"/>
  <c r="M52" i="3" s="1"/>
  <c r="M51" i="3" s="1"/>
  <c r="M31" i="3"/>
  <c r="M61" i="3"/>
  <c r="M59" i="3" s="1"/>
  <c r="M58" i="3" s="1"/>
  <c r="M57" i="3" s="1"/>
  <c r="M27" i="3"/>
  <c r="T57" i="10"/>
  <c r="T58" i="10"/>
  <c r="C38" i="10"/>
  <c r="P38" i="10" s="1"/>
  <c r="C16" i="14"/>
  <c r="W75" i="20" l="1"/>
  <c r="W9" i="20" s="1"/>
  <c r="X75" i="20"/>
  <c r="X9" i="20" s="1"/>
  <c r="M25" i="3"/>
  <c r="M12" i="3" s="1"/>
  <c r="R38" i="10"/>
  <c r="Q38" i="10"/>
  <c r="S38" i="10"/>
  <c r="S61" i="10" l="1"/>
  <c r="R61" i="10"/>
  <c r="Q61" i="10"/>
  <c r="P61" i="10"/>
  <c r="O61" i="10"/>
  <c r="N61" i="10"/>
  <c r="M61" i="10"/>
  <c r="L61" i="10"/>
  <c r="K61" i="10"/>
  <c r="G67" i="10"/>
  <c r="G68" i="10" s="1"/>
  <c r="J61" i="10"/>
  <c r="I61" i="10"/>
  <c r="F61" i="10"/>
  <c r="E61" i="10"/>
  <c r="G4" i="10"/>
  <c r="T38" i="10" s="1"/>
  <c r="U38" i="10" s="1"/>
  <c r="T3" i="10"/>
  <c r="U3" i="10" s="1"/>
  <c r="D21" i="10"/>
  <c r="C15" i="10"/>
  <c r="T15" i="10" s="1"/>
  <c r="C16" i="10"/>
  <c r="T16" i="10" s="1"/>
  <c r="D74" i="10"/>
  <c r="D68" i="10"/>
  <c r="D66" i="10"/>
  <c r="D62" i="10"/>
  <c r="D31" i="10"/>
  <c r="J67" i="10" l="1"/>
  <c r="M67" i="10" s="1"/>
  <c r="P67" i="10" s="1"/>
  <c r="S67" i="10" s="1"/>
  <c r="T61" i="10"/>
  <c r="J21" i="10"/>
  <c r="O21" i="10"/>
  <c r="N21" i="10"/>
  <c r="M21" i="10"/>
  <c r="L21" i="10"/>
  <c r="K21" i="10"/>
  <c r="H21" i="10"/>
  <c r="I21" i="10"/>
  <c r="C64" i="10"/>
  <c r="C65" i="10"/>
  <c r="C63" i="10"/>
  <c r="C33" i="10"/>
  <c r="C34" i="10"/>
  <c r="C35" i="10"/>
  <c r="C36" i="10"/>
  <c r="C37" i="10"/>
  <c r="C39" i="10"/>
  <c r="C40" i="10"/>
  <c r="C41" i="10"/>
  <c r="C42" i="10"/>
  <c r="C44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32" i="10"/>
  <c r="C23" i="10"/>
  <c r="C24" i="10"/>
  <c r="C25" i="10"/>
  <c r="C26" i="10"/>
  <c r="C27" i="10"/>
  <c r="C28" i="10"/>
  <c r="C29" i="10"/>
  <c r="C30" i="10"/>
  <c r="C22" i="10"/>
  <c r="C20" i="10"/>
  <c r="T20" i="10" s="1"/>
  <c r="C19" i="10"/>
  <c r="T19" i="10" s="1"/>
  <c r="C18" i="10"/>
  <c r="T18" i="10" s="1"/>
  <c r="C17" i="10"/>
  <c r="T17" i="10" s="1"/>
  <c r="C14" i="10"/>
  <c r="T14" i="10" s="1"/>
  <c r="C13" i="10"/>
  <c r="T13" i="10" s="1"/>
  <c r="C12" i="10"/>
  <c r="T12" i="10" s="1"/>
  <c r="C11" i="10"/>
  <c r="T11" i="10" s="1"/>
  <c r="C10" i="10"/>
  <c r="T10" i="10" s="1"/>
  <c r="C9" i="10"/>
  <c r="T9" i="10" s="1"/>
  <c r="C8" i="10"/>
  <c r="T8" i="10" s="1"/>
  <c r="U8" i="10" s="1"/>
  <c r="C65" i="14"/>
  <c r="C45" i="10"/>
  <c r="C43" i="10"/>
  <c r="G13" i="14"/>
  <c r="G12" i="14"/>
  <c r="G11" i="14"/>
  <c r="C30" i="14"/>
  <c r="C20" i="14"/>
  <c r="D35" i="14"/>
  <c r="R45" i="10" l="1"/>
  <c r="Q45" i="10"/>
  <c r="P45" i="10"/>
  <c r="S45" i="10"/>
  <c r="S43" i="10"/>
  <c r="Q43" i="10"/>
  <c r="P43" i="10"/>
  <c r="R43" i="10"/>
  <c r="S53" i="10"/>
  <c r="P53" i="10"/>
  <c r="Q53" i="10"/>
  <c r="R53" i="10"/>
  <c r="R52" i="10"/>
  <c r="S52" i="10"/>
  <c r="P52" i="10"/>
  <c r="Q52" i="10"/>
  <c r="S51" i="10"/>
  <c r="R51" i="10"/>
  <c r="Q51" i="10"/>
  <c r="P51" i="10"/>
  <c r="S50" i="10"/>
  <c r="R50" i="10"/>
  <c r="Q50" i="10"/>
  <c r="P50" i="10"/>
  <c r="P49" i="10"/>
  <c r="R49" i="10"/>
  <c r="Q49" i="10"/>
  <c r="S49" i="10"/>
  <c r="S48" i="10"/>
  <c r="R48" i="10"/>
  <c r="Q48" i="10"/>
  <c r="P48" i="10"/>
  <c r="R47" i="10"/>
  <c r="S47" i="10"/>
  <c r="Q47" i="10"/>
  <c r="P47" i="10"/>
  <c r="P56" i="10"/>
  <c r="S56" i="10"/>
  <c r="R56" i="10"/>
  <c r="Q56" i="10"/>
  <c r="Q30" i="10"/>
  <c r="R30" i="10"/>
  <c r="P30" i="10"/>
  <c r="S30" i="10"/>
  <c r="S26" i="10"/>
  <c r="R26" i="10"/>
  <c r="Q26" i="10"/>
  <c r="P26" i="10"/>
  <c r="S25" i="10"/>
  <c r="Q25" i="10"/>
  <c r="R25" i="10"/>
  <c r="P25" i="10"/>
  <c r="R24" i="10"/>
  <c r="P24" i="10"/>
  <c r="S24" i="10"/>
  <c r="Q24" i="10"/>
  <c r="P22" i="10"/>
  <c r="Q22" i="10"/>
  <c r="R22" i="10"/>
  <c r="S22" i="10"/>
  <c r="S29" i="10"/>
  <c r="P29" i="10"/>
  <c r="R29" i="10"/>
  <c r="Q29" i="10"/>
  <c r="P28" i="10"/>
  <c r="S28" i="10"/>
  <c r="Q28" i="10"/>
  <c r="R28" i="10"/>
  <c r="R23" i="10"/>
  <c r="Q23" i="10"/>
  <c r="P23" i="10"/>
  <c r="S23" i="10"/>
  <c r="P40" i="10"/>
  <c r="S40" i="10"/>
  <c r="Q40" i="10"/>
  <c r="R40" i="10"/>
  <c r="R27" i="10"/>
  <c r="S27" i="10"/>
  <c r="Q27" i="10"/>
  <c r="P27" i="10"/>
  <c r="Q37" i="10"/>
  <c r="P37" i="10"/>
  <c r="R37" i="10"/>
  <c r="S37" i="10"/>
  <c r="Q59" i="10"/>
  <c r="P59" i="10"/>
  <c r="S59" i="10"/>
  <c r="R59" i="10"/>
  <c r="Q55" i="10"/>
  <c r="P55" i="10"/>
  <c r="S55" i="10"/>
  <c r="R55" i="10"/>
  <c r="S54" i="10"/>
  <c r="R54" i="10"/>
  <c r="P54" i="10"/>
  <c r="Q54" i="10"/>
  <c r="S60" i="10"/>
  <c r="R60" i="10"/>
  <c r="Q60" i="10"/>
  <c r="P60" i="10"/>
  <c r="P46" i="10"/>
  <c r="S46" i="10"/>
  <c r="Q46" i="10"/>
  <c r="R46" i="10"/>
  <c r="S42" i="10"/>
  <c r="Q42" i="10"/>
  <c r="R42" i="10"/>
  <c r="P42" i="10"/>
  <c r="R39" i="10"/>
  <c r="Q39" i="10"/>
  <c r="S39" i="10"/>
  <c r="P39" i="10"/>
  <c r="P36" i="10"/>
  <c r="R36" i="10"/>
  <c r="Q36" i="10"/>
  <c r="S36" i="10"/>
  <c r="R35" i="10"/>
  <c r="Q35" i="10"/>
  <c r="S35" i="10"/>
  <c r="P35" i="10"/>
  <c r="S34" i="10"/>
  <c r="Q34" i="10"/>
  <c r="R34" i="10"/>
  <c r="P34" i="10"/>
  <c r="P33" i="10"/>
  <c r="R33" i="10"/>
  <c r="Q33" i="10"/>
  <c r="S33" i="10"/>
  <c r="P32" i="10"/>
  <c r="S32" i="10"/>
  <c r="R32" i="10"/>
  <c r="Q32" i="10"/>
  <c r="M45" i="3"/>
  <c r="E67" i="10"/>
  <c r="H67" i="10" s="1"/>
  <c r="J68" i="10"/>
  <c r="F67" i="10"/>
  <c r="D69" i="10"/>
  <c r="D71" i="10"/>
  <c r="R21" i="10"/>
  <c r="C61" i="14"/>
  <c r="M214" i="3" l="1"/>
  <c r="I67" i="10"/>
  <c r="L67" i="10" s="1"/>
  <c r="K67" i="10"/>
  <c r="N67" i="10" s="1"/>
  <c r="H68" i="10"/>
  <c r="T22" i="10"/>
  <c r="T27" i="10"/>
  <c r="M225" i="3"/>
  <c r="T28" i="10"/>
  <c r="T63" i="10"/>
  <c r="N74" i="10"/>
  <c r="T24" i="10"/>
  <c r="R66" i="10"/>
  <c r="T23" i="10"/>
  <c r="T64" i="10"/>
  <c r="T30" i="10"/>
  <c r="L74" i="10"/>
  <c r="M130" i="3"/>
  <c r="T25" i="10"/>
  <c r="T65" i="10"/>
  <c r="S66" i="10"/>
  <c r="T29" i="10"/>
  <c r="T26" i="10"/>
  <c r="C66" i="14"/>
  <c r="F79" i="14"/>
  <c r="T43" i="10"/>
  <c r="T50" i="10"/>
  <c r="T56" i="10"/>
  <c r="T39" i="10"/>
  <c r="T47" i="10"/>
  <c r="T44" i="10"/>
  <c r="T32" i="10"/>
  <c r="T35" i="10"/>
  <c r="T55" i="10"/>
  <c r="T45" i="10"/>
  <c r="T59" i="10"/>
  <c r="T52" i="10"/>
  <c r="T54" i="10"/>
  <c r="T42" i="10"/>
  <c r="T33" i="10"/>
  <c r="T53" i="10"/>
  <c r="T48" i="10"/>
  <c r="T46" i="10"/>
  <c r="T41" i="10"/>
  <c r="T51" i="10"/>
  <c r="T40" i="10"/>
  <c r="T60" i="10"/>
  <c r="T36" i="10"/>
  <c r="T49" i="10"/>
  <c r="T34" i="10"/>
  <c r="T37" i="10"/>
  <c r="H74" i="10"/>
  <c r="I74" i="10"/>
  <c r="O74" i="10"/>
  <c r="I66" i="10"/>
  <c r="K68" i="10"/>
  <c r="I68" i="10"/>
  <c r="J66" i="10"/>
  <c r="O66" i="10"/>
  <c r="M66" i="10"/>
  <c r="R31" i="10"/>
  <c r="L66" i="10"/>
  <c r="K74" i="10"/>
  <c r="M74" i="10"/>
  <c r="G66" i="10"/>
  <c r="G74" i="10"/>
  <c r="R62" i="10"/>
  <c r="R71" i="10" s="1"/>
  <c r="H66" i="10"/>
  <c r="M68" i="10"/>
  <c r="N66" i="10"/>
  <c r="M256" i="3" l="1"/>
  <c r="M215" i="3" s="1"/>
  <c r="M172" i="3"/>
  <c r="M126" i="3"/>
  <c r="M95" i="3"/>
  <c r="M141" i="3"/>
  <c r="M183" i="3"/>
  <c r="M173" i="3" s="1"/>
  <c r="Q67" i="10"/>
  <c r="N68" i="10"/>
  <c r="O67" i="10"/>
  <c r="L68" i="10"/>
  <c r="M34" i="3"/>
  <c r="K66" i="10"/>
  <c r="U45" i="10"/>
  <c r="E68" i="10"/>
  <c r="F68" i="10"/>
  <c r="P68" i="10"/>
  <c r="Q68" i="10"/>
  <c r="S68" i="10"/>
  <c r="C68" i="10"/>
  <c r="M85" i="3" l="1"/>
  <c r="M131" i="3"/>
  <c r="M30" i="3"/>
  <c r="M29" i="3" s="1"/>
  <c r="M28" i="3" s="1"/>
  <c r="R67" i="10"/>
  <c r="O68" i="10"/>
  <c r="R68" i="10" l="1"/>
  <c r="T67" i="10"/>
  <c r="U46" i="10"/>
  <c r="R69" i="10" l="1"/>
  <c r="T68" i="10"/>
  <c r="U68" i="10" s="1"/>
  <c r="U67" i="10"/>
  <c r="U40" i="10" l="1"/>
  <c r="C62" i="10"/>
  <c r="G21" i="10" l="1"/>
  <c r="U29" i="10"/>
  <c r="W32" i="10" l="1"/>
  <c r="E74" i="10"/>
  <c r="H31" i="10" l="1"/>
  <c r="H62" i="10"/>
  <c r="H71" i="10" s="1"/>
  <c r="G31" i="10"/>
  <c r="G62" i="10"/>
  <c r="G71" i="10" s="1"/>
  <c r="F66" i="10"/>
  <c r="P66" i="10"/>
  <c r="Q66" i="10"/>
  <c r="Q62" i="10"/>
  <c r="P62" i="10"/>
  <c r="S62" i="10"/>
  <c r="E62" i="10"/>
  <c r="F62" i="10"/>
  <c r="P31" i="10"/>
  <c r="F31" i="10"/>
  <c r="Q31" i="10"/>
  <c r="S31" i="10"/>
  <c r="U22" i="10"/>
  <c r="M42" i="3" l="1"/>
  <c r="M41" i="3" s="1"/>
  <c r="M40" i="3" s="1"/>
  <c r="M50" i="3"/>
  <c r="M48" i="3" s="1"/>
  <c r="M47" i="3" s="1"/>
  <c r="M46" i="3" s="1"/>
  <c r="M56" i="3"/>
  <c r="N62" i="10"/>
  <c r="N71" i="10" s="1"/>
  <c r="L31" i="10"/>
  <c r="N31" i="10"/>
  <c r="K31" i="10"/>
  <c r="L62" i="10"/>
  <c r="L71" i="10" s="1"/>
  <c r="H69" i="10"/>
  <c r="U60" i="10"/>
  <c r="G69" i="10"/>
  <c r="J31" i="10"/>
  <c r="M83" i="3"/>
  <c r="I31" i="10"/>
  <c r="O62" i="10" s="1"/>
  <c r="O71" i="10" s="1"/>
  <c r="J62" i="10"/>
  <c r="J71" i="10" s="1"/>
  <c r="M78" i="3"/>
  <c r="M72" i="3"/>
  <c r="M70" i="3" s="1"/>
  <c r="M67" i="3"/>
  <c r="M39" i="3"/>
  <c r="M37" i="3" s="1"/>
  <c r="M36" i="3" s="1"/>
  <c r="M35" i="3" s="1"/>
  <c r="N69" i="10" l="1"/>
  <c r="M69" i="3"/>
  <c r="M68" i="3" s="1"/>
  <c r="M79" i="3"/>
  <c r="M74" i="3"/>
  <c r="M73" i="3" s="1"/>
  <c r="I62" i="10"/>
  <c r="I71" i="10" s="1"/>
  <c r="K62" i="10"/>
  <c r="K71" i="10" s="1"/>
  <c r="M62" i="10"/>
  <c r="M71" i="10" s="1"/>
  <c r="M31" i="10"/>
  <c r="O31" i="10"/>
  <c r="O69" i="10" s="1"/>
  <c r="L69" i="10"/>
  <c r="J69" i="10"/>
  <c r="C21" i="10"/>
  <c r="C31" i="10"/>
  <c r="C66" i="10"/>
  <c r="C76" i="10" s="1"/>
  <c r="M69" i="10" l="1"/>
  <c r="I69" i="10"/>
  <c r="K69" i="10"/>
  <c r="C69" i="10"/>
  <c r="D8" i="2" l="1"/>
  <c r="C70" i="10" l="1"/>
  <c r="C71" i="10" s="1"/>
  <c r="G44" i="14"/>
  <c r="C72" i="10"/>
  <c r="C73" i="10" s="1"/>
  <c r="C67" i="14"/>
  <c r="U9" i="10" l="1"/>
  <c r="U10" i="10"/>
  <c r="U11" i="10"/>
  <c r="U12" i="10"/>
  <c r="U13" i="10"/>
  <c r="U14" i="10"/>
  <c r="U15" i="10"/>
  <c r="U16" i="10"/>
  <c r="U17" i="10"/>
  <c r="U18" i="10"/>
  <c r="U19" i="10"/>
  <c r="U64" i="10" l="1"/>
  <c r="U47" i="10"/>
  <c r="U48" i="10"/>
  <c r="S21" i="10"/>
  <c r="S69" i="10" s="1"/>
  <c r="Q21" i="10"/>
  <c r="Q69" i="10" s="1"/>
  <c r="P21" i="10"/>
  <c r="P69" i="10" s="1"/>
  <c r="F21" i="10"/>
  <c r="F69" i="10" s="1"/>
  <c r="E21" i="10"/>
  <c r="E66" i="10" l="1"/>
  <c r="U23" i="10"/>
  <c r="U24" i="10"/>
  <c r="U25" i="10"/>
  <c r="U26" i="10"/>
  <c r="U27" i="10"/>
  <c r="U28" i="10"/>
  <c r="U30" i="10"/>
  <c r="U33" i="10"/>
  <c r="U34" i="10"/>
  <c r="U35" i="10"/>
  <c r="U36" i="10"/>
  <c r="U37" i="10"/>
  <c r="U39" i="10"/>
  <c r="U41" i="10"/>
  <c r="U42" i="10"/>
  <c r="U43" i="10"/>
  <c r="U44" i="10"/>
  <c r="U49" i="10"/>
  <c r="U50" i="10"/>
  <c r="U51" i="10"/>
  <c r="U53" i="10"/>
  <c r="U54" i="10"/>
  <c r="U55" i="10"/>
  <c r="U56" i="10"/>
  <c r="U57" i="10"/>
  <c r="U58" i="10"/>
  <c r="U59" i="10"/>
  <c r="U20" i="10"/>
  <c r="U65" i="10"/>
  <c r="U63" i="10"/>
  <c r="U32" i="10" l="1"/>
  <c r="U21" i="10"/>
  <c r="T21" i="10"/>
  <c r="T66" i="10" l="1"/>
  <c r="E31" i="10" l="1"/>
  <c r="E69" i="10" s="1"/>
  <c r="T31" i="10"/>
  <c r="U31" i="10"/>
  <c r="Q71" i="10" l="1"/>
  <c r="S71" i="10"/>
  <c r="P71" i="10"/>
  <c r="E71" i="10"/>
  <c r="T62" i="10"/>
  <c r="T69" i="10" s="1"/>
  <c r="F71" i="10"/>
  <c r="U52" i="10" l="1"/>
  <c r="U62" i="10" s="1"/>
  <c r="U69" i="10" s="1"/>
  <c r="T71" i="10" l="1"/>
  <c r="N9" i="3" l="1"/>
  <c r="O9" i="3" s="1"/>
</calcChain>
</file>

<file path=xl/sharedStrings.xml><?xml version="1.0" encoding="utf-8"?>
<sst xmlns="http://schemas.openxmlformats.org/spreadsheetml/2006/main" count="1475" uniqueCount="201">
  <si>
    <t>PARTIDA</t>
  </si>
  <si>
    <t>CONCEPTO</t>
  </si>
  <si>
    <t>SUELDOS BASE</t>
  </si>
  <si>
    <t>PRIMA VACACIONAL</t>
  </si>
  <si>
    <t>GRATIFICACIONES DE FIN DE AÑO</t>
  </si>
  <si>
    <t>APORTACIONES IMSS</t>
  </si>
  <si>
    <t>APORTACIONES AL SISTEMA DE VIVIENDA</t>
  </si>
  <si>
    <t>APORTACIONES AL SISTEMA PARA EL RETIRO</t>
  </si>
  <si>
    <t>INDEMNIZACIONES</t>
  </si>
  <si>
    <t>PREMIO DE PUNTUALIDAD</t>
  </si>
  <si>
    <t>PREMIO DE ASISTENCIA</t>
  </si>
  <si>
    <t>DESPENSA</t>
  </si>
  <si>
    <t>APOYO A LA CULTURA</t>
  </si>
  <si>
    <t>OTRAS PRESTACIONES</t>
  </si>
  <si>
    <t>MATERIALES Y ÚTILES DE OFICINA</t>
  </si>
  <si>
    <t>MATERIALES Y UTILES DE IMPRESIÓN Y REPRODUCCIÓN</t>
  </si>
  <si>
    <t>MATERIAL IMPRESO E INFORMACION DIGITAL</t>
  </si>
  <si>
    <t>MATERIAL DE LIMPIEZA</t>
  </si>
  <si>
    <t>MEDICINAS Y PRODUCTOS FARMACEUTICOS</t>
  </si>
  <si>
    <t>COMBUSTIBLES, LUBRICANTES Y ADITIVOS PARA MAQUINARIA Y SERVICIOS ADMINISTRATIVOS</t>
  </si>
  <si>
    <t>SERVICIO DE ENERGÍA ELÉCTRICA</t>
  </si>
  <si>
    <t>SERVICIO DE AGUA</t>
  </si>
  <si>
    <t>SERVICIO TELEFONÍA TRADICIONAL</t>
  </si>
  <si>
    <t>SERVICIO TELEFONIA CELULAR</t>
  </si>
  <si>
    <t>SERVICIOS DE ACCESO A INTERNET, REDES Y PROCESAMIENTO DE  INFORMACION</t>
  </si>
  <si>
    <t xml:space="preserve">SERVICIO POSTAL </t>
  </si>
  <si>
    <t>ARRENDAMIENTO DE EDIFICIOS Y LOCALES</t>
  </si>
  <si>
    <t>OTROS ARRENDAMIENTOS</t>
  </si>
  <si>
    <t>SERVICIO LEGALES DE CONTABILIDAD Y RELACIONADOS</t>
  </si>
  <si>
    <t>SERVICIO APOYO ADMINISTRATIVO, FOTOCOPIADO E IMPRESIÓN</t>
  </si>
  <si>
    <t>SERVICIO DE VIGILANCIA</t>
  </si>
  <si>
    <t>SERVICIOS FINANCIEROS Y BANCARIOS</t>
  </si>
  <si>
    <t>CONSERVACIÓN Y MANTENIMIENTO DE INMUEBLES</t>
  </si>
  <si>
    <t>INSTALACION, REPARACION Y MANTTO A MOBILIARIO Y EQUIPO DE ADMINISTRACION</t>
  </si>
  <si>
    <t>INSTALACION, REPARACION Y MANTENIMIENTO DE EQUIPO DE COMPUTO  Y TECNOLOGIAS INFORMACION</t>
  </si>
  <si>
    <t>MANTENIMIENTO Y CONSERVACION DE VEHICULOS TERRESTRES, AEREOS, MARITIMOS.</t>
  </si>
  <si>
    <t>INSTALACION, REPARACION Y MANTENIMIENTO DE MAQUINARIA OTROS EQUIPOS (ANTENAS SICAMI)</t>
  </si>
  <si>
    <t>IMPRESIÓN Y ELABORACIÓN DE PUBLICACIONES OFICIALES Y DE INFORMACIÓN EN GENERAL.</t>
  </si>
  <si>
    <t>PASAJES TERRESTRES</t>
  </si>
  <si>
    <t>VIATICOS EN EL PAIS</t>
  </si>
  <si>
    <t>OTROS SERVICIOS DE TRASLADO Y HOSPEDAJE</t>
  </si>
  <si>
    <t>GASTOS DE ORDEN SOCIAL Y CULTURAL</t>
  </si>
  <si>
    <t>OTROS GASTOS POR RESPONSABILIDADES</t>
  </si>
  <si>
    <t>IMPUESTO SOBRE NOMINAS</t>
  </si>
  <si>
    <t>LICENCIAS INFORMATICAS E INTELECTUALES</t>
  </si>
  <si>
    <t>APORTACIONES DEL MUNICIPIO</t>
  </si>
  <si>
    <t>COMPUTADORAS Y EQUIPO PERIFERICO</t>
  </si>
  <si>
    <t>U.R.</t>
  </si>
  <si>
    <t>FIN</t>
  </si>
  <si>
    <t>CODIGO PROGRAMÁTICO</t>
  </si>
  <si>
    <t>SERVICIOS PERSONALES</t>
  </si>
  <si>
    <t>A1</t>
  </si>
  <si>
    <t>COMBUSTIBLES, LUBRICANTES Y ADITIVOS PARA MAQUINARIA, EQUIPO DE PRODUCCIÓN Y SERVICIOS ADMINISTRATIVOS</t>
  </si>
  <si>
    <t>VESTUARIO Y UNIFORMES</t>
  </si>
  <si>
    <t>PGR</t>
  </si>
  <si>
    <t>PROP</t>
  </si>
  <si>
    <t>SERVICIOS PROFESIONALES CIENTIFICOS TECNICOS INTEGRALES</t>
  </si>
  <si>
    <t>COMP</t>
  </si>
  <si>
    <t>ACT</t>
  </si>
  <si>
    <t>IMPORTE TOTAL POR SERVICIOS GENERALES</t>
  </si>
  <si>
    <t>IMPORTE TOTAL POR MATERIALES Y SUMINISTROS</t>
  </si>
  <si>
    <t>IMPORTE TOTAL PÓR SUELDOS Y SALARIOS</t>
  </si>
  <si>
    <t>IMPORTE TOTAL POR BIENES, MUEBLES, INMUEBLES E INTANGIBLES</t>
  </si>
  <si>
    <t>INSTITUTO MUNICIPAL DE PLANEACION DE IRAPUATO GUANAJUATO</t>
  </si>
  <si>
    <t>Clasificación por objeto del gasto</t>
  </si>
  <si>
    <t>Analítico de egresos</t>
  </si>
  <si>
    <t>BIENES MUEBLES, INMUEBLES E INTANGIBLES</t>
  </si>
  <si>
    <t>SERVICIOS GENERALES</t>
  </si>
  <si>
    <t>MATERIALES Y SUMINISTROS</t>
  </si>
  <si>
    <t>PRODUCTOS ALIMENTICIOS PARA PERSONAL EN LAS INSTACIONES DEPENDENCIAS Y ENTIDADES</t>
  </si>
  <si>
    <t>SEGUROS DE BIENES PATRIMONIALES</t>
  </si>
  <si>
    <t>SUMA</t>
  </si>
  <si>
    <t>DIFERENCIA</t>
  </si>
  <si>
    <t>TOTAL PRESUPUESTO DE EGRESOS</t>
  </si>
  <si>
    <t>TOTAL PRONOSTICO DE INGRESOS</t>
  </si>
  <si>
    <t>F F</t>
  </si>
  <si>
    <t>CRI</t>
  </si>
  <si>
    <t>MUEBLES DE OFICINA Y ESTANTERIA</t>
  </si>
  <si>
    <t>C7</t>
  </si>
  <si>
    <t>CONGRESOS Y CONVENCIONES</t>
  </si>
  <si>
    <t>IMPUESTOS Y DERECHOS</t>
  </si>
  <si>
    <t xml:space="preserve">EGRESOS </t>
  </si>
  <si>
    <t>INGRESOS</t>
  </si>
  <si>
    <t>SUELDOS BASE AL PERSONAL PERMANENTE</t>
  </si>
  <si>
    <t>GRATIFICACION DE FIN DE AÑO</t>
  </si>
  <si>
    <t>APORTACIONES INFONAVIT</t>
  </si>
  <si>
    <t>OTRAS PRESTACIONES SOCIALES Y ECONOMICAS</t>
  </si>
  <si>
    <t>REFACCIONES Y ACCESORIOS  MENORES DE EQUIPO COMPUTO TECNOLOGIAS DE LA INFORMACION</t>
  </si>
  <si>
    <t>P0003</t>
  </si>
  <si>
    <t>31120M15P010000</t>
  </si>
  <si>
    <t>31120M15P030000</t>
  </si>
  <si>
    <t>P00030501</t>
  </si>
  <si>
    <t>31120M15P050000</t>
  </si>
  <si>
    <t>P00030502</t>
  </si>
  <si>
    <t>P00030601</t>
  </si>
  <si>
    <t>31120M15P040000</t>
  </si>
  <si>
    <t>P00030602</t>
  </si>
  <si>
    <t>31120M15P020000</t>
  </si>
  <si>
    <t>P00030603</t>
  </si>
  <si>
    <t>P00030701</t>
  </si>
  <si>
    <t>P00030702</t>
  </si>
  <si>
    <t>P00030703</t>
  </si>
  <si>
    <t>P00030801</t>
  </si>
  <si>
    <t>P00030803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</si>
  <si>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</si>
  <si>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</si>
  <si>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</si>
  <si>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</si>
  <si>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</si>
  <si>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</si>
  <si>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</si>
  <si>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</si>
  <si>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</si>
  <si>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</si>
  <si>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</si>
  <si>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</si>
  <si>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INVERSIONES PUBLICAS</t>
  </si>
  <si>
    <t>EDIFICACION NO HABITACIONAL</t>
  </si>
  <si>
    <t>PASAJEA AEREOS</t>
  </si>
  <si>
    <t>PRESUPUESTO DE EGRESOS 2026</t>
  </si>
  <si>
    <t>M150900400 Instituto Municipal de Planeación del Municipio de Irapuato, Gto</t>
  </si>
  <si>
    <t>Programa de Gobierno Municipal 2024-2027</t>
  </si>
  <si>
    <t>C1</t>
  </si>
  <si>
    <t>PE37. Accesibilidad universal en obras y equipamientos urbanos</t>
  </si>
  <si>
    <t>C1A1</t>
  </si>
  <si>
    <t>C1A2</t>
  </si>
  <si>
    <t>C2</t>
  </si>
  <si>
    <t>PE30. Alianza Gran Bajío</t>
  </si>
  <si>
    <t>Fomento a la colaboración entre empresas locales de diversos sectores económicos</t>
  </si>
  <si>
    <t>Manual de accesibilidad desarrollado</t>
  </si>
  <si>
    <t>PE64.-Tren de Pasajeros y Carga</t>
  </si>
  <si>
    <t>Implemento de programas de planeación participativa en cada sector de la ciudad, promoviendo la involucración de la ciudadanía en todas las etapas de los proyectos.</t>
  </si>
  <si>
    <t>PE03. Patrimonio Histórico</t>
  </si>
  <si>
    <t>PE54. Vivienda</t>
  </si>
  <si>
    <t>C3</t>
  </si>
  <si>
    <t>Actualización del Programa Municipal de Vivienda</t>
  </si>
  <si>
    <t>PE61. Sistema de Parques</t>
  </si>
  <si>
    <t>Diseñar, gestionar, evaluar y dar seguimiento a los Instrumentos de Planeación</t>
  </si>
  <si>
    <t>Realizar acciones de colaboacion con COPLADEG y COPLADEMI</t>
  </si>
  <si>
    <t xml:space="preserve">Con apoyo del Consejo Directivo del IMPLAN, analizar y revisar las lineas de planeación para el desarrollo del municipio y evaluar propuestas técnicas para su instrumentación </t>
  </si>
  <si>
    <t xml:space="preserve">Administrar y Fortalecer la infraestructura tecnológica  y estructura operativa del IMPLAN </t>
  </si>
  <si>
    <t>Consejo Directivo del IMPLAN, analizar y revisar las lineas de planeación para el desarrollo del municipio y</t>
  </si>
  <si>
    <t>SERV PERSONALES</t>
  </si>
  <si>
    <t>PRONOSTICO DE INGRESOS 2026</t>
  </si>
  <si>
    <t>PASAJES AEREOS</t>
  </si>
  <si>
    <t>Programa opertativo anual IMPLAN</t>
  </si>
  <si>
    <t>Programa Operativo Anual IMPLAN C10</t>
  </si>
  <si>
    <t>PE30. Alianza Gran Bajío C2</t>
  </si>
  <si>
    <t>PE64.-Tren de Pasajeros y Carga C4</t>
  </si>
  <si>
    <t>PE70. Diálogos permanentes. C5</t>
  </si>
  <si>
    <t>ARRENDAMIENTO DE MOBILIARIO Y EQUIPO DE ADMINISTRACION EDUCACIONAL Y RECREATIVO</t>
  </si>
  <si>
    <t xml:space="preserve"> A1  </t>
  </si>
  <si>
    <t>Plan de Irapuato tu Huella</t>
  </si>
  <si>
    <t>Realización de un análisis técnico y de impacto para seleccionar el trazo más adecuado para el libramiento ferroviario.
C1A1	
Realización de un análisis técnico y de impacto para seleccionar el trazo del libramiento ferroviario</t>
  </si>
  <si>
    <t>AE11</t>
  </si>
  <si>
    <t>Plan control de riesgos y catlaogos de inmuebes de patrimonio cultural de la zona centro</t>
  </si>
  <si>
    <t>AE01</t>
  </si>
  <si>
    <t>AE03</t>
  </si>
  <si>
    <t>Consolidación del Parque Irekua, Sistemas de Parques Irekua</t>
  </si>
  <si>
    <t>PE62 Foro Urbano Sostenible</t>
  </si>
  <si>
    <t>Foro Urbano</t>
  </si>
  <si>
    <t>PE71 PRESUPUESTO PARTICIPATIVO COPLADEMI</t>
  </si>
  <si>
    <t>TALLERES</t>
  </si>
  <si>
    <t>PE07 Irapuato tu huella</t>
  </si>
  <si>
    <t>P10</t>
  </si>
  <si>
    <t xml:space="preserve">Estrategias, lineamientos, objetivos y acciones  en el Centro Histórico establecidas </t>
  </si>
  <si>
    <t xml:space="preserve">Manual “Irapuato, Tu Huella” elaborado </t>
  </si>
  <si>
    <t>Colaboración entre empresas locales de diversos sectores económicos fortalecida</t>
  </si>
  <si>
    <t>Igualdad de acceso garantizada</t>
  </si>
  <si>
    <t>Políticas, objetivos, estrategias y líneas de acción prioritarias en materia de vivienda establecidas</t>
  </si>
  <si>
    <t>Red de Infraestructura Verde creada</t>
  </si>
  <si>
    <t>Participación Ciudadana Promovida</t>
  </si>
  <si>
    <t>Crecimiento eonómico y turístico del municipio de Irapuato impulsado</t>
  </si>
  <si>
    <t>Planeación participativa consolidada</t>
  </si>
  <si>
    <t>Participación ciudadana en el presupuesto participativo, fomentada</t>
  </si>
  <si>
    <t>C1A3</t>
  </si>
  <si>
    <t>C1A4</t>
  </si>
  <si>
    <t>C4</t>
  </si>
  <si>
    <t>C4A2</t>
  </si>
  <si>
    <t xml:space="preserve">Generación de estrategias, lineamientos y políticas para fortalecer el sentido de pertenencia </t>
  </si>
  <si>
    <t>PE07. Irapuato Tu Huella</t>
  </si>
  <si>
    <t>PE54. Vivienda.</t>
  </si>
  <si>
    <t>PE62.-Foro Urbano Sostenible</t>
  </si>
  <si>
    <t xml:space="preserve">C1 A1  </t>
  </si>
  <si>
    <t xml:space="preserve">C7 A1  </t>
  </si>
  <si>
    <t>PE71. Presupuesto Participativo</t>
  </si>
  <si>
    <t>E10030402</t>
  </si>
  <si>
    <t>P10710101</t>
  </si>
  <si>
    <t>K10640101</t>
  </si>
  <si>
    <t>K10540701</t>
  </si>
  <si>
    <t>K10370101</t>
  </si>
  <si>
    <t>P10300101</t>
  </si>
  <si>
    <t>P10070101</t>
  </si>
  <si>
    <t>K10610301</t>
  </si>
  <si>
    <t xml:space="preserve">C3 A1  </t>
  </si>
  <si>
    <t>P10710202</t>
  </si>
  <si>
    <t>P10620101</t>
  </si>
  <si>
    <t>P20020101</t>
  </si>
  <si>
    <t>P20020102</t>
  </si>
  <si>
    <t>P20020103</t>
  </si>
  <si>
    <t>P20020104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</si>
</sst>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&quot; $&quot;#,##0.00&quot; &quot;;&quot;-$&quot;#,##0.00&quot; &quot;;&quot; $-&quot;#&quot; &quot;;@&quot; &quot;"/>
    <numFmt numFmtId="166" formatCode="0.000%"/>
    <numFmt numFmtId="167" formatCode="#,##0.00000000_ ;[Red]\-#,##0.00000000\ "/>
    <numFmt numFmtId="168" formatCode="#,##0.0000"/>
    <numFmt numFmtId="169" formatCode="#,##0.00_ ;[Red]\-#,##0.00\ "/>
    <numFmt numFmtId="170" formatCode="#,##0.0000000000_ ;[Red]\-#,##0.0000000000\ "/>
    <numFmt numFmtId="171" formatCode="_-&quot;$&quot;* #,##0.0000_-;\-&quot;$&quot;* #,##0.0000_-;_-&quot;$&quot;* &quot;-&quot;??_-;_-@_-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Microsoft Sans Serif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indexed="20"/>
      <name val="Calibri"/>
      <family val="2"/>
    </font>
    <font>
      <sz val="10"/>
      <name val="Century Gothic"/>
      <family val="2"/>
    </font>
    <font>
      <b/>
      <sz val="9"/>
      <name val="Calibri"/>
      <family val="2"/>
      <scheme val="minor"/>
    </font>
    <font>
      <sz val="11"/>
      <color indexed="60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mbria"/>
      <family val="2"/>
      <scheme val="major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0"/>
      <name val="Calibri"/>
      <family val="2"/>
    </font>
    <font>
      <sz val="8"/>
      <name val="Calibri"/>
      <family val="2"/>
      <scheme val="minor"/>
    </font>
    <font>
      <sz val="48"/>
      <color theme="0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0"/>
      <color theme="6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0"/>
      <name val="Calibri"/>
      <family val="2"/>
      <scheme val="minor"/>
    </font>
    <font>
      <sz val="20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6" tint="0.39994506668294322"/>
        <bgColor indexed="6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F1DE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6">
    <xf numFmtId="0" fontId="0" fillId="0" borderId="0"/>
    <xf numFmtId="44" fontId="1" fillId="0" borderId="0" applyFont="0" applyFill="0" applyBorder="0" applyAlignment="0" applyProtection="0"/>
    <xf numFmtId="0" fontId="6" fillId="0" borderId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1" fillId="7" borderId="0" applyNumberFormat="0" applyBorder="0" applyAlignment="0" applyProtection="0"/>
    <xf numFmtId="0" fontId="12" fillId="19" borderId="3" applyNumberFormat="0" applyAlignment="0" applyProtection="0"/>
    <xf numFmtId="0" fontId="12" fillId="19" borderId="3" applyNumberFormat="0" applyAlignment="0" applyProtection="0"/>
    <xf numFmtId="0" fontId="13" fillId="20" borderId="4" applyNumberFormat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24" borderId="0" applyNumberFormat="0" applyBorder="0" applyAlignment="0" applyProtection="0"/>
    <xf numFmtId="0" fontId="16" fillId="10" borderId="3" applyNumberFormat="0" applyAlignment="0" applyProtection="0"/>
    <xf numFmtId="0" fontId="16" fillId="10" borderId="3" applyNumberFormat="0" applyAlignment="0" applyProtection="0"/>
    <xf numFmtId="164" fontId="17" fillId="0" borderId="0" applyFont="0" applyFill="0" applyBorder="0" applyAlignment="0" applyProtection="0"/>
    <xf numFmtId="165" fontId="18" fillId="0" borderId="0"/>
    <xf numFmtId="0" fontId="9" fillId="0" borderId="0"/>
    <xf numFmtId="0" fontId="19" fillId="6" borderId="0" applyNumberFormat="0" applyBorder="0" applyAlignment="0" applyProtection="0"/>
    <xf numFmtId="43" fontId="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2" fontId="21" fillId="25" borderId="0">
      <alignment horizontal="left" vertical="center"/>
    </xf>
    <xf numFmtId="0" fontId="22" fillId="26" borderId="0" applyNumberFormat="0" applyBorder="0" applyAlignment="0" applyProtection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27" borderId="6" applyNumberFormat="0" applyFont="0" applyAlignment="0" applyProtection="0"/>
    <xf numFmtId="0" fontId="9" fillId="2" borderId="1" applyNumberFormat="0" applyFont="0" applyAlignment="0" applyProtection="0"/>
    <xf numFmtId="0" fontId="17" fillId="27" borderId="6" applyNumberFormat="0" applyFont="0" applyAlignment="0" applyProtection="0"/>
    <xf numFmtId="0" fontId="1" fillId="2" borderId="1" applyNumberFormat="0" applyFont="0" applyAlignment="0" applyProtection="0"/>
    <xf numFmtId="0" fontId="9" fillId="2" borderId="1" applyNumberFormat="0" applyFont="0" applyAlignment="0" applyProtection="0"/>
    <xf numFmtId="0" fontId="24" fillId="25" borderId="7">
      <alignment horizontal="left" vertical="center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5" fillId="19" borderId="8" applyNumberFormat="0" applyAlignment="0" applyProtection="0"/>
    <xf numFmtId="0" fontId="25" fillId="19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0" borderId="10" applyNumberFormat="0" applyFill="0" applyAlignment="0" applyProtection="0"/>
    <xf numFmtId="0" fontId="15" fillId="0" borderId="11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2" applyNumberFormat="0" applyFill="0" applyAlignment="0" applyProtection="0"/>
    <xf numFmtId="0" fontId="31" fillId="0" borderId="12" applyNumberFormat="0" applyFill="0" applyAlignment="0" applyProtection="0"/>
    <xf numFmtId="0" fontId="46" fillId="0" borderId="0"/>
    <xf numFmtId="9" fontId="46" fillId="0" borderId="0" applyFont="0" applyFill="0" applyBorder="0" applyAlignment="0" applyProtection="0"/>
    <xf numFmtId="0" fontId="17" fillId="0" borderId="0"/>
    <xf numFmtId="0" fontId="50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40" fontId="7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32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4" fillId="0" borderId="0" xfId="0" applyFont="1"/>
    <xf numFmtId="0" fontId="33" fillId="0" borderId="0" xfId="0" applyFont="1"/>
    <xf numFmtId="0" fontId="34" fillId="3" borderId="0" xfId="0" applyFont="1" applyFill="1"/>
    <xf numFmtId="0" fontId="7" fillId="0" borderId="0" xfId="0" applyFont="1" applyAlignment="1">
      <alignment horizontal="left" vertical="center"/>
    </xf>
    <xf numFmtId="0" fontId="3" fillId="3" borderId="0" xfId="0" applyFont="1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justify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7" fillId="4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/>
    <xf numFmtId="0" fontId="7" fillId="28" borderId="0" xfId="0" applyFont="1" applyFill="1" applyAlignment="1">
      <alignment horizontal="left" vertical="center"/>
    </xf>
    <xf numFmtId="0" fontId="7" fillId="28" borderId="14" xfId="0" applyFont="1" applyFill="1" applyBorder="1" applyAlignment="1">
      <alignment horizontal="left" vertical="center"/>
    </xf>
    <xf numFmtId="0" fontId="7" fillId="28" borderId="14" xfId="0" applyFont="1" applyFill="1" applyBorder="1" applyAlignment="1">
      <alignment horizontal="center" vertical="center"/>
    </xf>
    <xf numFmtId="0" fontId="35" fillId="29" borderId="0" xfId="0" applyFont="1" applyFill="1"/>
    <xf numFmtId="0" fontId="35" fillId="29" borderId="0" xfId="0" applyFont="1" applyFill="1" applyAlignment="1">
      <alignment horizontal="justify" vertical="center"/>
    </xf>
    <xf numFmtId="4" fontId="35" fillId="29" borderId="0" xfId="0" applyNumberFormat="1" applyFont="1" applyFill="1" applyAlignment="1">
      <alignment horizontal="right" vertical="center"/>
    </xf>
    <xf numFmtId="0" fontId="35" fillId="29" borderId="0" xfId="0" applyFont="1" applyFill="1" applyAlignment="1">
      <alignment horizontal="center" vertical="center"/>
    </xf>
    <xf numFmtId="0" fontId="35" fillId="0" borderId="0" xfId="0" applyFont="1"/>
    <xf numFmtId="0" fontId="35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justify" vertical="justify"/>
    </xf>
    <xf numFmtId="40" fontId="34" fillId="3" borderId="0" xfId="0" applyNumberFormat="1" applyFont="1" applyFill="1" applyAlignment="1">
      <alignment horizontal="right"/>
    </xf>
    <xf numFmtId="0" fontId="35" fillId="3" borderId="0" xfId="0" applyFont="1" applyFill="1"/>
    <xf numFmtId="4" fontId="35" fillId="3" borderId="0" xfId="0" applyNumberFormat="1" applyFont="1" applyFill="1"/>
    <xf numFmtId="0" fontId="35" fillId="3" borderId="0" xfId="0" applyFont="1" applyFill="1" applyAlignment="1">
      <alignment horizontal="center"/>
    </xf>
    <xf numFmtId="0" fontId="35" fillId="0" borderId="0" xfId="0" applyFont="1" applyAlignment="1">
      <alignment horizontal="center" vertical="center"/>
    </xf>
    <xf numFmtId="44" fontId="35" fillId="3" borderId="0" xfId="1" applyFont="1" applyFill="1" applyBorder="1"/>
    <xf numFmtId="0" fontId="7" fillId="3" borderId="0" xfId="0" applyFont="1" applyFill="1" applyAlignment="1">
      <alignment horizontal="right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justify" vertical="justify"/>
    </xf>
    <xf numFmtId="0" fontId="7" fillId="0" borderId="0" xfId="0" applyFont="1" applyAlignment="1">
      <alignment horizontal="right"/>
    </xf>
    <xf numFmtId="1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justify" vertical="justify"/>
    </xf>
    <xf numFmtId="0" fontId="34" fillId="0" borderId="0" xfId="0" applyFont="1" applyAlignment="1">
      <alignment horizontal="right"/>
    </xf>
    <xf numFmtId="0" fontId="34" fillId="0" borderId="0" xfId="0" applyFont="1"/>
    <xf numFmtId="0" fontId="32" fillId="29" borderId="0" xfId="0" applyFont="1" applyFill="1" applyAlignment="1">
      <alignment horizontal="left"/>
    </xf>
    <xf numFmtId="0" fontId="3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166" fontId="35" fillId="29" borderId="0" xfId="0" applyNumberFormat="1" applyFont="1" applyFill="1"/>
    <xf numFmtId="40" fontId="8" fillId="31" borderId="0" xfId="0" applyNumberFormat="1" applyFont="1" applyFill="1" applyAlignment="1">
      <alignment horizontal="right" vertical="center"/>
    </xf>
    <xf numFmtId="0" fontId="3" fillId="0" borderId="0" xfId="0" applyFont="1"/>
    <xf numFmtId="0" fontId="35" fillId="0" borderId="0" xfId="0" applyFont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justify" vertical="center"/>
    </xf>
    <xf numFmtId="4" fontId="7" fillId="3" borderId="2" xfId="0" applyNumberFormat="1" applyFont="1" applyFill="1" applyBorder="1" applyAlignment="1">
      <alignment horizontal="right" vertical="center"/>
    </xf>
    <xf numFmtId="0" fontId="8" fillId="30" borderId="0" xfId="2" applyFont="1" applyFill="1" applyAlignment="1">
      <alignment horizontal="center" vertical="center"/>
    </xf>
    <xf numFmtId="0" fontId="8" fillId="30" borderId="0" xfId="2" applyFont="1" applyFill="1" applyAlignment="1">
      <alignment horizontal="justify" vertical="center"/>
    </xf>
    <xf numFmtId="4" fontId="8" fillId="30" borderId="0" xfId="0" applyNumberFormat="1" applyFont="1" applyFill="1" applyAlignment="1">
      <alignment horizontal="right" vertical="center"/>
    </xf>
    <xf numFmtId="4" fontId="8" fillId="31" borderId="0" xfId="0" applyNumberFormat="1" applyFont="1" applyFill="1" applyAlignment="1">
      <alignment horizontal="right" vertical="center"/>
    </xf>
    <xf numFmtId="0" fontId="3" fillId="32" borderId="0" xfId="0" applyFont="1" applyFill="1"/>
    <xf numFmtId="0" fontId="3" fillId="32" borderId="0" xfId="0" applyFont="1" applyFill="1" applyAlignment="1">
      <alignment horizontal="left" vertical="center"/>
    </xf>
    <xf numFmtId="0" fontId="38" fillId="32" borderId="0" xfId="0" applyFont="1" applyFill="1" applyAlignment="1">
      <alignment horizontal="center" vertical="center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center"/>
    </xf>
    <xf numFmtId="0" fontId="35" fillId="3" borderId="0" xfId="0" applyFont="1" applyFill="1" applyAlignment="1">
      <alignment vertical="center"/>
    </xf>
    <xf numFmtId="40" fontId="7" fillId="0" borderId="0" xfId="0" applyNumberFormat="1" applyFont="1"/>
    <xf numFmtId="40" fontId="7" fillId="3" borderId="0" xfId="0" applyNumberFormat="1" applyFont="1" applyFill="1" applyAlignment="1">
      <alignment horizontal="right"/>
    </xf>
    <xf numFmtId="0" fontId="8" fillId="28" borderId="0" xfId="0" applyFont="1" applyFill="1" applyAlignment="1">
      <alignment vertical="center"/>
    </xf>
    <xf numFmtId="40" fontId="7" fillId="3" borderId="2" xfId="0" applyNumberFormat="1" applyFont="1" applyFill="1" applyBorder="1" applyAlignment="1">
      <alignment horizontal="center" vertical="center"/>
    </xf>
    <xf numFmtId="44" fontId="4" fillId="0" borderId="0" xfId="1" applyFont="1" applyFill="1" applyAlignment="1">
      <alignment horizontal="left"/>
    </xf>
    <xf numFmtId="44" fontId="33" fillId="0" borderId="0" xfId="1" applyFont="1" applyAlignment="1">
      <alignment horizontal="left"/>
    </xf>
    <xf numFmtId="44" fontId="33" fillId="0" borderId="0" xfId="0" applyNumberFormat="1" applyFont="1" applyAlignment="1">
      <alignment horizontal="left"/>
    </xf>
    <xf numFmtId="44" fontId="33" fillId="0" borderId="0" xfId="0" applyNumberFormat="1" applyFont="1"/>
    <xf numFmtId="168" fontId="35" fillId="0" borderId="0" xfId="0" applyNumberFormat="1" applyFont="1" applyAlignment="1">
      <alignment vertical="center"/>
    </xf>
    <xf numFmtId="168" fontId="7" fillId="0" borderId="0" xfId="0" applyNumberFormat="1" applyFont="1"/>
    <xf numFmtId="168" fontId="35" fillId="3" borderId="17" xfId="0" applyNumberFormat="1" applyFont="1" applyFill="1" applyBorder="1" applyAlignment="1">
      <alignment horizontal="center"/>
    </xf>
    <xf numFmtId="168" fontId="35" fillId="3" borderId="0" xfId="0" applyNumberFormat="1" applyFont="1" applyFill="1"/>
    <xf numFmtId="168" fontId="35" fillId="0" borderId="0" xfId="0" applyNumberFormat="1" applyFont="1" applyAlignment="1">
      <alignment horizontal="center" vertical="center" wrapText="1"/>
    </xf>
    <xf numFmtId="168" fontId="3" fillId="32" borderId="0" xfId="0" applyNumberFormat="1" applyFont="1" applyFill="1" applyAlignment="1">
      <alignment horizontal="center" vertical="center" wrapText="1"/>
    </xf>
    <xf numFmtId="168" fontId="7" fillId="3" borderId="2" xfId="0" applyNumberFormat="1" applyFont="1" applyFill="1" applyBorder="1" applyAlignment="1">
      <alignment horizontal="right" vertical="center"/>
    </xf>
    <xf numFmtId="168" fontId="8" fillId="30" borderId="0" xfId="0" applyNumberFormat="1" applyFont="1" applyFill="1" applyAlignment="1">
      <alignment horizontal="right" vertical="center"/>
    </xf>
    <xf numFmtId="168" fontId="8" fillId="31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/>
    </xf>
    <xf numFmtId="168" fontId="34" fillId="3" borderId="0" xfId="0" applyNumberFormat="1" applyFont="1" applyFill="1" applyAlignment="1">
      <alignment horizontal="right"/>
    </xf>
    <xf numFmtId="168" fontId="7" fillId="3" borderId="0" xfId="0" applyNumberFormat="1" applyFont="1" applyFill="1" applyAlignment="1">
      <alignment horizontal="right"/>
    </xf>
    <xf numFmtId="168" fontId="34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2" fontId="7" fillId="0" borderId="0" xfId="0" applyNumberFormat="1" applyFont="1"/>
    <xf numFmtId="4" fontId="7" fillId="0" borderId="0" xfId="0" applyNumberFormat="1" applyFont="1"/>
    <xf numFmtId="44" fontId="41" fillId="0" borderId="0" xfId="1" applyFont="1" applyBorder="1" applyAlignment="1">
      <alignment horizontal="justify" vertical="center"/>
    </xf>
    <xf numFmtId="4" fontId="41" fillId="0" borderId="0" xfId="0" applyNumberFormat="1" applyFont="1" applyAlignment="1">
      <alignment horizontal="justify" vertical="center"/>
    </xf>
    <xf numFmtId="2" fontId="41" fillId="0" borderId="0" xfId="0" applyNumberFormat="1" applyFont="1" applyAlignment="1">
      <alignment horizontal="justify" vertical="center"/>
    </xf>
    <xf numFmtId="0" fontId="34" fillId="0" borderId="0" xfId="1" applyNumberFormat="1" applyFont="1" applyBorder="1"/>
    <xf numFmtId="4" fontId="34" fillId="0" borderId="0" xfId="0" applyNumberFormat="1" applyFont="1"/>
    <xf numFmtId="40" fontId="34" fillId="0" borderId="0" xfId="0" applyNumberFormat="1" applyFont="1"/>
    <xf numFmtId="167" fontId="34" fillId="0" borderId="0" xfId="0" applyNumberFormat="1" applyFont="1"/>
    <xf numFmtId="4" fontId="8" fillId="0" borderId="0" xfId="0" applyNumberFormat="1" applyFont="1"/>
    <xf numFmtId="40" fontId="7" fillId="3" borderId="0" xfId="0" applyNumberFormat="1" applyFont="1" applyFill="1"/>
    <xf numFmtId="168" fontId="7" fillId="3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 vertical="center"/>
    </xf>
    <xf numFmtId="4" fontId="3" fillId="0" borderId="0" xfId="0" applyNumberFormat="1" applyFont="1"/>
    <xf numFmtId="44" fontId="7" fillId="0" borderId="0" xfId="1" applyFont="1" applyBorder="1"/>
    <xf numFmtId="4" fontId="8" fillId="0" borderId="0" xfId="0" applyNumberFormat="1" applyFont="1" applyAlignment="1">
      <alignment horizontal="right" vertical="justify"/>
    </xf>
    <xf numFmtId="4" fontId="5" fillId="3" borderId="15" xfId="2" applyNumberFormat="1" applyFont="1" applyFill="1" applyBorder="1" applyAlignment="1">
      <alignment horizontal="right" vertical="center"/>
    </xf>
    <xf numFmtId="4" fontId="38" fillId="32" borderId="0" xfId="2" applyNumberFormat="1" applyFont="1" applyFill="1" applyAlignment="1">
      <alignment horizontal="right" vertical="center"/>
    </xf>
    <xf numFmtId="4" fontId="4" fillId="0" borderId="2" xfId="0" applyNumberFormat="1" applyFont="1" applyBorder="1" applyAlignment="1">
      <alignment horizontal="right" vertical="center"/>
    </xf>
    <xf numFmtId="4" fontId="5" fillId="30" borderId="2" xfId="0" applyNumberFormat="1" applyFont="1" applyFill="1" applyBorder="1" applyAlignment="1">
      <alignment horizontal="right" vertical="center"/>
    </xf>
    <xf numFmtId="4" fontId="4" fillId="0" borderId="14" xfId="0" applyNumberFormat="1" applyFont="1" applyBorder="1" applyAlignment="1">
      <alignment horizontal="right" vertical="center"/>
    </xf>
    <xf numFmtId="4" fontId="5" fillId="30" borderId="0" xfId="0" applyNumberFormat="1" applyFont="1" applyFill="1" applyAlignment="1">
      <alignment horizontal="right" vertical="center"/>
    </xf>
    <xf numFmtId="4" fontId="5" fillId="28" borderId="0" xfId="0" applyNumberFormat="1" applyFont="1" applyFill="1" applyAlignment="1">
      <alignment horizontal="right" vertical="center"/>
    </xf>
    <xf numFmtId="4" fontId="5" fillId="30" borderId="14" xfId="0" applyNumberFormat="1" applyFont="1" applyFill="1" applyBorder="1" applyAlignment="1">
      <alignment horizontal="right" vertical="center"/>
    </xf>
    <xf numFmtId="4" fontId="38" fillId="32" borderId="0" xfId="0" applyNumberFormat="1" applyFont="1" applyFill="1" applyAlignment="1">
      <alignment horizontal="right" vertical="center"/>
    </xf>
    <xf numFmtId="4" fontId="4" fillId="28" borderId="14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/>
    </xf>
    <xf numFmtId="4" fontId="7" fillId="28" borderId="14" xfId="0" applyNumberFormat="1" applyFont="1" applyFill="1" applyBorder="1" applyAlignment="1">
      <alignment horizontal="right"/>
    </xf>
    <xf numFmtId="0" fontId="43" fillId="3" borderId="0" xfId="0" applyFont="1" applyFill="1"/>
    <xf numFmtId="4" fontId="45" fillId="0" borderId="0" xfId="0" applyNumberFormat="1" applyFont="1"/>
    <xf numFmtId="4" fontId="44" fillId="0" borderId="0" xfId="0" applyNumberFormat="1" applyFont="1"/>
    <xf numFmtId="0" fontId="44" fillId="0" borderId="0" xfId="0" applyFont="1"/>
    <xf numFmtId="4" fontId="7" fillId="3" borderId="0" xfId="0" applyNumberFormat="1" applyFont="1" applyFill="1"/>
    <xf numFmtId="0" fontId="8" fillId="28" borderId="0" xfId="0" applyFont="1" applyFill="1" applyAlignment="1">
      <alignment horizontal="left" vertical="center"/>
    </xf>
    <xf numFmtId="168" fontId="35" fillId="3" borderId="20" xfId="0" applyNumberFormat="1" applyFont="1" applyFill="1" applyBorder="1" applyAlignment="1">
      <alignment horizontal="center"/>
    </xf>
    <xf numFmtId="168" fontId="7" fillId="0" borderId="22" xfId="0" applyNumberFormat="1" applyFont="1" applyBorder="1" applyAlignment="1">
      <alignment horizontal="center"/>
    </xf>
    <xf numFmtId="168" fontId="7" fillId="0" borderId="23" xfId="0" applyNumberFormat="1" applyFont="1" applyBorder="1" applyAlignment="1">
      <alignment horizontal="center"/>
    </xf>
    <xf numFmtId="168" fontId="35" fillId="3" borderId="24" xfId="0" applyNumberFormat="1" applyFont="1" applyFill="1" applyBorder="1" applyAlignment="1">
      <alignment horizontal="center"/>
    </xf>
    <xf numFmtId="169" fontId="4" fillId="0" borderId="0" xfId="0" applyNumberFormat="1" applyFont="1"/>
    <xf numFmtId="168" fontId="8" fillId="33" borderId="0" xfId="0" applyNumberFormat="1" applyFont="1" applyFill="1" applyAlignment="1">
      <alignment horizontal="right" vertical="center"/>
    </xf>
    <xf numFmtId="0" fontId="47" fillId="3" borderId="0" xfId="0" applyFont="1" applyFill="1"/>
    <xf numFmtId="170" fontId="7" fillId="3" borderId="0" xfId="0" applyNumberFormat="1" applyFont="1" applyFill="1"/>
    <xf numFmtId="169" fontId="7" fillId="3" borderId="0" xfId="0" applyNumberFormat="1" applyFont="1" applyFill="1" applyAlignment="1">
      <alignment horizontal="right"/>
    </xf>
    <xf numFmtId="1" fontId="8" fillId="0" borderId="0" xfId="0" applyNumberFormat="1" applyFont="1" applyAlignment="1">
      <alignment horizontal="left" vertical="center"/>
    </xf>
    <xf numFmtId="1" fontId="3" fillId="32" borderId="0" xfId="0" applyNumberFormat="1" applyFont="1" applyFill="1" applyAlignment="1">
      <alignment horizontal="left" vertical="center"/>
    </xf>
    <xf numFmtId="1" fontId="4" fillId="0" borderId="14" xfId="0" applyNumberFormat="1" applyFont="1" applyBorder="1" applyAlignment="1">
      <alignment horizontal="left" vertical="center"/>
    </xf>
    <xf numFmtId="1" fontId="4" fillId="0" borderId="2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1" fontId="38" fillId="32" borderId="0" xfId="0" applyNumberFormat="1" applyFont="1" applyFill="1" applyAlignment="1">
      <alignment horizontal="left" vertical="center"/>
    </xf>
    <xf numFmtId="0" fontId="5" fillId="28" borderId="0" xfId="0" applyFont="1" applyFill="1" applyAlignment="1">
      <alignment vertical="center"/>
    </xf>
    <xf numFmtId="1" fontId="5" fillId="28" borderId="0" xfId="0" applyNumberFormat="1" applyFont="1" applyFill="1" applyAlignment="1">
      <alignment vertical="center"/>
    </xf>
    <xf numFmtId="1" fontId="5" fillId="0" borderId="14" xfId="0" applyNumberFormat="1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8" fillId="0" borderId="0" xfId="0" applyFont="1" applyAlignment="1">
      <alignment horizontal="left" vertical="justify"/>
    </xf>
    <xf numFmtId="171" fontId="8" fillId="0" borderId="0" xfId="1" applyNumberFormat="1" applyFont="1" applyBorder="1"/>
    <xf numFmtId="0" fontId="8" fillId="30" borderId="13" xfId="2" applyFont="1" applyFill="1" applyBorder="1" applyAlignment="1">
      <alignment horizontal="center" vertical="center"/>
    </xf>
    <xf numFmtId="0" fontId="8" fillId="30" borderId="13" xfId="2" applyFont="1" applyFill="1" applyBorder="1" applyAlignment="1">
      <alignment horizontal="justify" vertical="center"/>
    </xf>
    <xf numFmtId="4" fontId="8" fillId="30" borderId="13" xfId="0" applyNumberFormat="1" applyFont="1" applyFill="1" applyBorder="1" applyAlignment="1">
      <alignment horizontal="right" vertical="center"/>
    </xf>
    <xf numFmtId="0" fontId="8" fillId="30" borderId="14" xfId="2" applyFont="1" applyFill="1" applyBorder="1" applyAlignment="1">
      <alignment horizontal="justify" vertical="center"/>
    </xf>
    <xf numFmtId="4" fontId="8" fillId="30" borderId="14" xfId="0" applyNumberFormat="1" applyFont="1" applyFill="1" applyBorder="1" applyAlignment="1">
      <alignment horizontal="right" vertical="center"/>
    </xf>
    <xf numFmtId="0" fontId="48" fillId="0" borderId="0" xfId="0" applyFont="1"/>
    <xf numFmtId="0" fontId="4" fillId="3" borderId="0" xfId="0" applyFont="1" applyFill="1"/>
    <xf numFmtId="0" fontId="4" fillId="3" borderId="0" xfId="0" applyFont="1" applyFill="1" applyAlignment="1">
      <alignment horizontal="left"/>
    </xf>
    <xf numFmtId="169" fontId="4" fillId="3" borderId="0" xfId="0" applyNumberFormat="1" applyFont="1" applyFill="1"/>
    <xf numFmtId="40" fontId="35" fillId="3" borderId="0" xfId="0" applyNumberFormat="1" applyFont="1" applyFill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44" fontId="35" fillId="3" borderId="0" xfId="1" applyFont="1" applyFill="1"/>
    <xf numFmtId="44" fontId="7" fillId="0" borderId="0" xfId="1" applyFont="1"/>
    <xf numFmtId="2" fontId="35" fillId="3" borderId="0" xfId="1" applyNumberFormat="1" applyFont="1" applyFill="1" applyBorder="1"/>
    <xf numFmtId="2" fontId="35" fillId="3" borderId="0" xfId="0" applyNumberFormat="1" applyFont="1" applyFill="1"/>
    <xf numFmtId="0" fontId="49" fillId="0" borderId="0" xfId="0" applyFont="1"/>
    <xf numFmtId="168" fontId="35" fillId="0" borderId="27" xfId="0" applyNumberFormat="1" applyFont="1" applyBorder="1" applyAlignment="1">
      <alignment horizontal="center" vertical="center"/>
    </xf>
    <xf numFmtId="168" fontId="35" fillId="30" borderId="19" xfId="0" applyNumberFormat="1" applyFont="1" applyFill="1" applyBorder="1" applyAlignment="1">
      <alignment horizontal="center" vertical="center" wrapText="1"/>
    </xf>
    <xf numFmtId="168" fontId="35" fillId="28" borderId="19" xfId="0" applyNumberFormat="1" applyFont="1" applyFill="1" applyBorder="1" applyAlignment="1">
      <alignment horizontal="center" vertical="center" wrapText="1"/>
    </xf>
    <xf numFmtId="168" fontId="7" fillId="0" borderId="17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left" vertical="top" wrapText="1"/>
    </xf>
    <xf numFmtId="0" fontId="8" fillId="3" borderId="15" xfId="0" applyFont="1" applyFill="1" applyBorder="1" applyAlignment="1">
      <alignment vertical="center" wrapText="1"/>
    </xf>
    <xf numFmtId="0" fontId="5" fillId="28" borderId="0" xfId="0" applyFont="1" applyFill="1" applyAlignment="1">
      <alignment vertical="top" wrapText="1"/>
    </xf>
    <xf numFmtId="0" fontId="8" fillId="28" borderId="0" xfId="0" applyFont="1" applyFill="1"/>
    <xf numFmtId="0" fontId="5" fillId="28" borderId="0" xfId="0" applyFont="1" applyFill="1" applyAlignment="1">
      <alignment vertical="center" wrapText="1"/>
    </xf>
    <xf numFmtId="0" fontId="7" fillId="32" borderId="0" xfId="0" applyFont="1" applyFill="1" applyAlignment="1">
      <alignment horizontal="center" vertical="center"/>
    </xf>
    <xf numFmtId="0" fontId="7" fillId="32" borderId="0" xfId="0" applyFont="1" applyFill="1" applyAlignment="1">
      <alignment horizontal="left" vertical="center"/>
    </xf>
    <xf numFmtId="1" fontId="4" fillId="32" borderId="14" xfId="0" applyNumberFormat="1" applyFont="1" applyFill="1" applyBorder="1" applyAlignment="1">
      <alignment horizontal="left" vertical="center"/>
    </xf>
    <xf numFmtId="0" fontId="4" fillId="32" borderId="2" xfId="0" applyFont="1" applyFill="1" applyBorder="1" applyAlignment="1">
      <alignment horizontal="left" vertical="center"/>
    </xf>
    <xf numFmtId="0" fontId="4" fillId="32" borderId="14" xfId="0" applyFont="1" applyFill="1" applyBorder="1" applyAlignment="1">
      <alignment horizontal="left" vertical="center"/>
    </xf>
    <xf numFmtId="0" fontId="4" fillId="32" borderId="2" xfId="2" applyFont="1" applyFill="1" applyBorder="1" applyAlignment="1">
      <alignment horizontal="center" vertical="center"/>
    </xf>
    <xf numFmtId="0" fontId="4" fillId="32" borderId="2" xfId="0" applyFont="1" applyFill="1" applyBorder="1" applyAlignment="1">
      <alignment horizontal="justify" vertical="center"/>
    </xf>
    <xf numFmtId="4" fontId="4" fillId="32" borderId="14" xfId="0" applyNumberFormat="1" applyFont="1" applyFill="1" applyBorder="1" applyAlignment="1">
      <alignment horizontal="right" vertical="center"/>
    </xf>
    <xf numFmtId="1" fontId="8" fillId="28" borderId="0" xfId="0" applyNumberFormat="1" applyFont="1" applyFill="1" applyAlignment="1">
      <alignment horizontal="left" vertical="center"/>
    </xf>
    <xf numFmtId="4" fontId="5" fillId="28" borderId="0" xfId="2" applyNumberFormat="1" applyFont="1" applyFill="1" applyAlignment="1">
      <alignment horizontal="right" vertical="center"/>
    </xf>
    <xf numFmtId="0" fontId="8" fillId="31" borderId="0" xfId="0" applyFont="1" applyFill="1" applyAlignment="1">
      <alignment horizontal="left" vertical="center"/>
    </xf>
    <xf numFmtId="1" fontId="8" fillId="31" borderId="0" xfId="0" applyNumberFormat="1" applyFont="1" applyFill="1" applyAlignment="1">
      <alignment horizontal="left" vertical="center"/>
    </xf>
    <xf numFmtId="4" fontId="5" fillId="31" borderId="0" xfId="2" applyNumberFormat="1" applyFont="1" applyFill="1" applyAlignment="1">
      <alignment horizontal="right" vertical="center"/>
    </xf>
    <xf numFmtId="0" fontId="35" fillId="0" borderId="0" xfId="122" applyFont="1" applyAlignment="1">
      <alignment horizontal="center" vertical="center"/>
    </xf>
    <xf numFmtId="0" fontId="8" fillId="33" borderId="0" xfId="0" applyFont="1" applyFill="1" applyAlignment="1">
      <alignment horizontal="left" vertical="center"/>
    </xf>
    <xf numFmtId="4" fontId="51" fillId="34" borderId="16" xfId="0" applyNumberFormat="1" applyFont="1" applyFill="1" applyBorder="1" applyAlignment="1">
      <alignment horizontal="right" vertical="center"/>
    </xf>
    <xf numFmtId="4" fontId="51" fillId="34" borderId="28" xfId="0" applyNumberFormat="1" applyFont="1" applyFill="1" applyBorder="1" applyAlignment="1">
      <alignment horizontal="right" vertical="center"/>
    </xf>
    <xf numFmtId="0" fontId="8" fillId="31" borderId="13" xfId="0" applyFont="1" applyFill="1" applyBorder="1" applyAlignment="1">
      <alignment horizontal="left" vertical="center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8" borderId="0" xfId="0" applyFont="1" applyFill="1" applyAlignment="1">
      <alignment horizontal="right" vertical="justify" wrapText="1"/>
    </xf>
    <xf numFmtId="0" fontId="8" fillId="28" borderId="0" xfId="0" applyFont="1" applyFill="1" applyAlignment="1">
      <alignment horizontal="center" vertical="center" wrapText="1"/>
    </xf>
    <xf numFmtId="0" fontId="8" fillId="28" borderId="0" xfId="0" applyFont="1" applyFill="1" applyAlignment="1">
      <alignment horizontal="center" vertical="center"/>
    </xf>
    <xf numFmtId="0" fontId="8" fillId="31" borderId="0" xfId="2" applyFont="1" applyFill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/>
    </xf>
    <xf numFmtId="4" fontId="3" fillId="32" borderId="0" xfId="0" applyNumberFormat="1" applyFont="1" applyFill="1" applyAlignment="1">
      <alignment horizontal="center" vertical="center" wrapText="1"/>
    </xf>
    <xf numFmtId="0" fontId="5" fillId="28" borderId="0" xfId="0" applyFont="1" applyFill="1" applyAlignment="1">
      <alignment horizontal="left" vertical="center" wrapText="1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5" fillId="28" borderId="0" xfId="0" applyFont="1" applyFill="1" applyAlignment="1">
      <alignment horizontal="center" vertical="top" wrapText="1"/>
    </xf>
    <xf numFmtId="168" fontId="35" fillId="0" borderId="18" xfId="0" applyNumberFormat="1" applyFont="1" applyBorder="1" applyAlignment="1">
      <alignment horizontal="center" vertical="center"/>
    </xf>
    <xf numFmtId="168" fontId="35" fillId="0" borderId="17" xfId="0" applyNumberFormat="1" applyFont="1" applyBorder="1" applyAlignment="1">
      <alignment horizontal="center" vertical="center"/>
    </xf>
    <xf numFmtId="168" fontId="35" fillId="0" borderId="25" xfId="0" applyNumberFormat="1" applyFont="1" applyBorder="1" applyAlignment="1">
      <alignment horizontal="center" vertical="center"/>
    </xf>
    <xf numFmtId="168" fontId="35" fillId="0" borderId="26" xfId="0" applyNumberFormat="1" applyFont="1" applyBorder="1" applyAlignment="1">
      <alignment horizontal="center" vertical="center"/>
    </xf>
    <xf numFmtId="168" fontId="35" fillId="0" borderId="21" xfId="0" applyNumberFormat="1" applyFont="1" applyBorder="1" applyAlignment="1">
      <alignment horizontal="center" vertical="center"/>
    </xf>
    <xf numFmtId="168" fontId="3" fillId="32" borderId="0" xfId="0" applyNumberFormat="1" applyFont="1" applyFill="1" applyAlignment="1">
      <alignment horizontal="center" vertical="center" wrapText="1"/>
    </xf>
  </cellXfs>
  <cellStyles count="126">
    <cellStyle name="20% - Énfasis1 2" xfId="3" xr:uid="{00000000-0005-0000-0000-000000000000}"/>
    <cellStyle name="20% - Énfasis2 2" xfId="4" xr:uid="{00000000-0005-0000-0000-000001000000}"/>
    <cellStyle name="20% - Énfasis3 2" xfId="5" xr:uid="{00000000-0005-0000-0000-000002000000}"/>
    <cellStyle name="20% - Énfasis4 2" xfId="6" xr:uid="{00000000-0005-0000-0000-000003000000}"/>
    <cellStyle name="20% - Énfasis5 2" xfId="7" xr:uid="{00000000-0005-0000-0000-000004000000}"/>
    <cellStyle name="20% - Énfasis6 2" xfId="8" xr:uid="{00000000-0005-0000-0000-000005000000}"/>
    <cellStyle name="40% - Énfasis1 2" xfId="9" xr:uid="{00000000-0005-0000-0000-000006000000}"/>
    <cellStyle name="40% - Énfasis2 2" xfId="10" xr:uid="{00000000-0005-0000-0000-000007000000}"/>
    <cellStyle name="40% - Énfasis3 2" xfId="11" xr:uid="{00000000-0005-0000-0000-000008000000}"/>
    <cellStyle name="40% - Énfasis4 2" xfId="12" xr:uid="{00000000-0005-0000-0000-000009000000}"/>
    <cellStyle name="40% - Énfasis5 2" xfId="13" xr:uid="{00000000-0005-0000-0000-00000A000000}"/>
    <cellStyle name="40% - Énfasis6 2" xfId="14" xr:uid="{00000000-0005-0000-0000-00000B000000}"/>
    <cellStyle name="60% - Énfasis1 2" xfId="15" xr:uid="{00000000-0005-0000-0000-00000C000000}"/>
    <cellStyle name="60% - Énfasis2 2" xfId="16" xr:uid="{00000000-0005-0000-0000-00000D000000}"/>
    <cellStyle name="60% - Énfasis3 2" xfId="17" xr:uid="{00000000-0005-0000-0000-00000E000000}"/>
    <cellStyle name="60% - Énfasis4 2" xfId="18" xr:uid="{00000000-0005-0000-0000-00000F000000}"/>
    <cellStyle name="60% - Énfasis5 2" xfId="19" xr:uid="{00000000-0005-0000-0000-000010000000}"/>
    <cellStyle name="60% - Énfasis6 2" xfId="20" xr:uid="{00000000-0005-0000-0000-000011000000}"/>
    <cellStyle name="Buena 2" xfId="21" xr:uid="{00000000-0005-0000-0000-000012000000}"/>
    <cellStyle name="Cálculo 2" xfId="22" xr:uid="{00000000-0005-0000-0000-000013000000}"/>
    <cellStyle name="Cálculo 2 2" xfId="23" xr:uid="{00000000-0005-0000-0000-000014000000}"/>
    <cellStyle name="Celda de comprobación 2" xfId="24" xr:uid="{00000000-0005-0000-0000-000015000000}"/>
    <cellStyle name="Celda vinculada 2" xfId="25" xr:uid="{00000000-0005-0000-0000-000016000000}"/>
    <cellStyle name="Celda vinculada 2 2" xfId="26" xr:uid="{00000000-0005-0000-0000-000017000000}"/>
    <cellStyle name="Celda vinculada 2 2 2" xfId="27" xr:uid="{00000000-0005-0000-0000-000018000000}"/>
    <cellStyle name="Celda vinculada 2 3" xfId="28" xr:uid="{00000000-0005-0000-0000-000019000000}"/>
    <cellStyle name="Celda vinculada 2 3 2" xfId="29" xr:uid="{00000000-0005-0000-0000-00001A000000}"/>
    <cellStyle name="Celda vinculada 2 4" xfId="30" xr:uid="{00000000-0005-0000-0000-00001B000000}"/>
    <cellStyle name="Encabezado 4 2" xfId="31" xr:uid="{00000000-0005-0000-0000-00001C000000}"/>
    <cellStyle name="Énfasis1 2" xfId="32" xr:uid="{00000000-0005-0000-0000-00001D000000}"/>
    <cellStyle name="Énfasis2 2" xfId="33" xr:uid="{00000000-0005-0000-0000-00001E000000}"/>
    <cellStyle name="Énfasis3 2" xfId="34" xr:uid="{00000000-0005-0000-0000-00001F000000}"/>
    <cellStyle name="Énfasis4 2" xfId="35" xr:uid="{00000000-0005-0000-0000-000020000000}"/>
    <cellStyle name="Énfasis5 2" xfId="36" xr:uid="{00000000-0005-0000-0000-000021000000}"/>
    <cellStyle name="Énfasis6 2" xfId="37" xr:uid="{00000000-0005-0000-0000-000022000000}"/>
    <cellStyle name="Entrada 2" xfId="38" xr:uid="{00000000-0005-0000-0000-000023000000}"/>
    <cellStyle name="Entrada 2 2" xfId="39" xr:uid="{00000000-0005-0000-0000-000024000000}"/>
    <cellStyle name="Euro" xfId="40" xr:uid="{00000000-0005-0000-0000-000025000000}"/>
    <cellStyle name="Excel Built-in Currency" xfId="41" xr:uid="{00000000-0005-0000-0000-000026000000}"/>
    <cellStyle name="Excel Built-in Normal" xfId="42" xr:uid="{00000000-0005-0000-0000-000027000000}"/>
    <cellStyle name="Incorrecto 2" xfId="43" xr:uid="{00000000-0005-0000-0000-000028000000}"/>
    <cellStyle name="Millares 2" xfId="44" xr:uid="{00000000-0005-0000-0000-000029000000}"/>
    <cellStyle name="Millares 2 2" xfId="45" xr:uid="{00000000-0005-0000-0000-00002A000000}"/>
    <cellStyle name="Millares 2 2 2" xfId="46" xr:uid="{00000000-0005-0000-0000-00002B000000}"/>
    <cellStyle name="Millares 2 3" xfId="47" xr:uid="{00000000-0005-0000-0000-00002C000000}"/>
    <cellStyle name="Millares 3" xfId="48" xr:uid="{00000000-0005-0000-0000-00002D000000}"/>
    <cellStyle name="Millares 3 2" xfId="49" xr:uid="{00000000-0005-0000-0000-00002E000000}"/>
    <cellStyle name="Millares 3 2 2" xfId="50" xr:uid="{00000000-0005-0000-0000-00002F000000}"/>
    <cellStyle name="Millares 3 3" xfId="51" xr:uid="{00000000-0005-0000-0000-000030000000}"/>
    <cellStyle name="Millares 4" xfId="52" xr:uid="{00000000-0005-0000-0000-000031000000}"/>
    <cellStyle name="Millares 4 2" xfId="53" xr:uid="{00000000-0005-0000-0000-000032000000}"/>
    <cellStyle name="Millares 5" xfId="54" xr:uid="{00000000-0005-0000-0000-000033000000}"/>
    <cellStyle name="Millares 5 2" xfId="55" xr:uid="{00000000-0005-0000-0000-000034000000}"/>
    <cellStyle name="Millares 6" xfId="56" xr:uid="{00000000-0005-0000-0000-000035000000}"/>
    <cellStyle name="Moneda" xfId="1" builtinId="4"/>
    <cellStyle name="Moneda 10" xfId="57" xr:uid="{00000000-0005-0000-0000-000037000000}"/>
    <cellStyle name="Moneda 10 2" xfId="58" xr:uid="{00000000-0005-0000-0000-000038000000}"/>
    <cellStyle name="Moneda 2" xfId="59" xr:uid="{00000000-0005-0000-0000-000039000000}"/>
    <cellStyle name="Moneda 2 10" xfId="60" xr:uid="{00000000-0005-0000-0000-00003A000000}"/>
    <cellStyle name="Moneda 2 2" xfId="61" xr:uid="{00000000-0005-0000-0000-00003B000000}"/>
    <cellStyle name="Moneda 2 2 2" xfId="62" xr:uid="{00000000-0005-0000-0000-00003C000000}"/>
    <cellStyle name="Moneda 2 3" xfId="63" xr:uid="{00000000-0005-0000-0000-00003D000000}"/>
    <cellStyle name="Moneda 2 3 2" xfId="64" xr:uid="{00000000-0005-0000-0000-00003E000000}"/>
    <cellStyle name="Moneda 2 4" xfId="65" xr:uid="{00000000-0005-0000-0000-00003F000000}"/>
    <cellStyle name="Moneda 2 4 2" xfId="66" xr:uid="{00000000-0005-0000-0000-000040000000}"/>
    <cellStyle name="Moneda 2 5" xfId="67" xr:uid="{00000000-0005-0000-0000-000041000000}"/>
    <cellStyle name="Moneda 2 5 2" xfId="68" xr:uid="{00000000-0005-0000-0000-000042000000}"/>
    <cellStyle name="Moneda 2 6" xfId="69" xr:uid="{00000000-0005-0000-0000-000043000000}"/>
    <cellStyle name="Moneda 2 6 2" xfId="70" xr:uid="{00000000-0005-0000-0000-000044000000}"/>
    <cellStyle name="Moneda 2 7" xfId="71" xr:uid="{00000000-0005-0000-0000-000045000000}"/>
    <cellStyle name="Moneda 2 7 2" xfId="72" xr:uid="{00000000-0005-0000-0000-000046000000}"/>
    <cellStyle name="Moneda 2 8" xfId="73" xr:uid="{00000000-0005-0000-0000-000047000000}"/>
    <cellStyle name="Moneda 2 8 2" xfId="74" xr:uid="{00000000-0005-0000-0000-000048000000}"/>
    <cellStyle name="Moneda 2 9" xfId="75" xr:uid="{00000000-0005-0000-0000-000049000000}"/>
    <cellStyle name="Moneda 2 9 2" xfId="76" xr:uid="{00000000-0005-0000-0000-00004A000000}"/>
    <cellStyle name="Moneda 3" xfId="77" xr:uid="{00000000-0005-0000-0000-00004B000000}"/>
    <cellStyle name="Moneda 3 2" xfId="78" xr:uid="{00000000-0005-0000-0000-00004C000000}"/>
    <cellStyle name="Moneda 3 2 2" xfId="79" xr:uid="{00000000-0005-0000-0000-00004D000000}"/>
    <cellStyle name="Moneda 3 3" xfId="80" xr:uid="{00000000-0005-0000-0000-00004E000000}"/>
    <cellStyle name="Moneda 4" xfId="81" xr:uid="{00000000-0005-0000-0000-00004F000000}"/>
    <cellStyle name="Moneda 4 2" xfId="82" xr:uid="{00000000-0005-0000-0000-000050000000}"/>
    <cellStyle name="Moneda 4 2 2" xfId="83" xr:uid="{00000000-0005-0000-0000-000051000000}"/>
    <cellStyle name="Moneda 4 3" xfId="84" xr:uid="{00000000-0005-0000-0000-000052000000}"/>
    <cellStyle name="Monthly Totals" xfId="85" xr:uid="{00000000-0005-0000-0000-000053000000}"/>
    <cellStyle name="Neutral 2" xfId="86" xr:uid="{00000000-0005-0000-0000-000054000000}"/>
    <cellStyle name="Normal" xfId="0" builtinId="0"/>
    <cellStyle name="Normal 10" xfId="87" xr:uid="{00000000-0005-0000-0000-000056000000}"/>
    <cellStyle name="Normal 11" xfId="88" xr:uid="{00000000-0005-0000-0000-000057000000}"/>
    <cellStyle name="Normal 12" xfId="119" xr:uid="{00000000-0005-0000-0000-000058000000}"/>
    <cellStyle name="Normal 13" xfId="89" xr:uid="{00000000-0005-0000-0000-000059000000}"/>
    <cellStyle name="Normal 14" xfId="122" xr:uid="{3D9854B4-FEAC-4412-9E8F-A2F9A44C65F9}"/>
    <cellStyle name="Normal 2" xfId="2" xr:uid="{00000000-0005-0000-0000-00005A000000}"/>
    <cellStyle name="Normal 2 2" xfId="90" xr:uid="{00000000-0005-0000-0000-00005B000000}"/>
    <cellStyle name="Normal 2 2 2" xfId="121" xr:uid="{00000000-0005-0000-0000-00005C000000}"/>
    <cellStyle name="Normal 2 2 3" xfId="124" xr:uid="{5D282C23-A982-4FD9-9C7C-49EE83A832A2}"/>
    <cellStyle name="Normal 2 3" xfId="91" xr:uid="{00000000-0005-0000-0000-00005D000000}"/>
    <cellStyle name="Normal 2 3 2" xfId="125" xr:uid="{59E2290C-18C9-4602-B058-E67DA46C514A}"/>
    <cellStyle name="Normal 2 4" xfId="92" xr:uid="{00000000-0005-0000-0000-00005E000000}"/>
    <cellStyle name="Normal 2 5" xfId="123" xr:uid="{2056E415-56EE-41FE-832F-F2740723C805}"/>
    <cellStyle name="Normal 3" xfId="93" xr:uid="{00000000-0005-0000-0000-00005F000000}"/>
    <cellStyle name="Normal 3 2" xfId="94" xr:uid="{00000000-0005-0000-0000-000060000000}"/>
    <cellStyle name="Normal 4" xfId="95" xr:uid="{00000000-0005-0000-0000-000061000000}"/>
    <cellStyle name="Normal 5" xfId="96" xr:uid="{00000000-0005-0000-0000-000062000000}"/>
    <cellStyle name="Normal 6" xfId="97" xr:uid="{00000000-0005-0000-0000-000063000000}"/>
    <cellStyle name="Normal 7" xfId="98" xr:uid="{00000000-0005-0000-0000-000064000000}"/>
    <cellStyle name="Normal 8" xfId="99" xr:uid="{00000000-0005-0000-0000-000065000000}"/>
    <cellStyle name="Normal 9" xfId="100" xr:uid="{00000000-0005-0000-0000-000066000000}"/>
    <cellStyle name="Notas 2" xfId="101" xr:uid="{00000000-0005-0000-0000-000067000000}"/>
    <cellStyle name="Notas 2 2" xfId="102" xr:uid="{00000000-0005-0000-0000-000068000000}"/>
    <cellStyle name="Notas 2 3" xfId="103" xr:uid="{00000000-0005-0000-0000-000069000000}"/>
    <cellStyle name="Notas 3" xfId="104" xr:uid="{00000000-0005-0000-0000-00006A000000}"/>
    <cellStyle name="Notas 3 2" xfId="105" xr:uid="{00000000-0005-0000-0000-00006B000000}"/>
    <cellStyle name="Page Title Bar" xfId="106" xr:uid="{00000000-0005-0000-0000-00006C000000}"/>
    <cellStyle name="Porcentaje 2" xfId="120" xr:uid="{00000000-0005-0000-0000-00006E000000}"/>
    <cellStyle name="Porcentual 2" xfId="107" xr:uid="{00000000-0005-0000-0000-00006F000000}"/>
    <cellStyle name="Porcentual 3" xfId="108" xr:uid="{00000000-0005-0000-0000-000070000000}"/>
    <cellStyle name="Salida 2" xfId="109" xr:uid="{00000000-0005-0000-0000-000071000000}"/>
    <cellStyle name="Salida 2 2" xfId="110" xr:uid="{00000000-0005-0000-0000-000072000000}"/>
    <cellStyle name="Texto de advertencia 2" xfId="111" xr:uid="{00000000-0005-0000-0000-000073000000}"/>
    <cellStyle name="Texto explicativo 2" xfId="112" xr:uid="{00000000-0005-0000-0000-000074000000}"/>
    <cellStyle name="Título 1 2" xfId="113" xr:uid="{00000000-0005-0000-0000-000075000000}"/>
    <cellStyle name="Título 2 2" xfId="114" xr:uid="{00000000-0005-0000-0000-000076000000}"/>
    <cellStyle name="Título 3 2" xfId="115" xr:uid="{00000000-0005-0000-0000-000077000000}"/>
    <cellStyle name="Título 4" xfId="116" xr:uid="{00000000-0005-0000-0000-000078000000}"/>
    <cellStyle name="Total 2" xfId="117" xr:uid="{00000000-0005-0000-0000-000079000000}"/>
    <cellStyle name="Total 2 2" xfId="118" xr:uid="{00000000-0005-0000-0000-00007A00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1296390</xdr:colOff>
      <xdr:row>0</xdr:row>
      <xdr:rowOff>227611</xdr:rowOff>
    </xdr:from>
    <xdr:to>
      <xdr:col>3</xdr:col>
      <xdr:colOff>2410734</xdr:colOff>
      <xdr:row>2</xdr:row>
      <xdr:rowOff>38960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6387935" y="227611"/>
          <a:ext cx="1114344" cy="10087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266410</xdr:colOff>
      <xdr:row>0</xdr:row>
      <xdr:rowOff>0</xdr:rowOff>
    </xdr:from>
    <xdr:to>
      <xdr:col>2</xdr:col>
      <xdr:colOff>1380754</xdr:colOff>
      <xdr:row>4</xdr:row>
      <xdr:rowOff>123721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5893851" y="0"/>
          <a:ext cx="1114344" cy="100877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1804" y="0"/>
          <a:ext cx="1114344" cy="100877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7247" y="0"/>
          <a:ext cx="1114344" cy="1016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R.RRAZOFE\ARCHIVOS%20INVERSIONES\RAMO%2033\2013\FII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MUNICIPIO%202016\1000%20R.%20H.%20Hoja%20de%20trabaj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ARCHIVOS%20INVERSIONES\RAMO%2033\2013\FII%20201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inf%20direc%202013%20nocturno\CEDULA%20DE%20OBR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</sheetNames>
    <sheetDataSet>
      <sheetData sheetId="0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CONSTRUCCIONES HAYLY SA DE CV</v>
          </cell>
        </row>
        <row r="84">
          <cell r="A84" t="str">
            <v>COSTRUCCIONES E INGENIERIA ARYH S.A DE C.V.</v>
          </cell>
        </row>
        <row r="85">
          <cell r="A85" t="str">
            <v>COSTRUCTORA RIBE S.A DE C.V.</v>
          </cell>
        </row>
        <row r="86">
          <cell r="A86" t="str">
            <v>CORPORATIVO EN LIBERACION DE DERECHOS DE VIA SC</v>
          </cell>
        </row>
        <row r="87">
          <cell r="A87" t="str">
            <v>CRIBADOS Y TRITURADOS DEL BAJIO, S.A. DE C.V.</v>
          </cell>
        </row>
        <row r="88">
          <cell r="A88" t="str">
            <v>CROSSBORDER NS S DE R.L. DE C.V.</v>
          </cell>
        </row>
        <row r="89">
          <cell r="A89" t="str">
            <v>DANIEL VENEGAS MARES</v>
          </cell>
        </row>
        <row r="90">
          <cell r="A90" t="str">
            <v>DESARROLLADORA DE INMUEBLES INFRAESTRUCTURA S.A DE C.V.</v>
          </cell>
        </row>
        <row r="91">
          <cell r="A91" t="str">
            <v>DESARROLLADORES DE PROYECTOS BICENTENARIO, S.A. DE C.V.</v>
          </cell>
        </row>
        <row r="92">
          <cell r="A92" t="str">
            <v>DESARROLLOS HABITACIONALES COGOOLSA SA DE CV</v>
          </cell>
        </row>
        <row r="93">
          <cell r="A93" t="str">
            <v>DESARROLLOS URBANOS PROYECTOS Y CONSTRUCCION S.A. DE C.V.</v>
          </cell>
        </row>
        <row r="94">
          <cell r="A94" t="str">
            <v>DINO TABOADA SAUDINO</v>
          </cell>
        </row>
        <row r="95">
          <cell r="A95" t="str">
            <v>DISEÑO URBANO S.A DE C.V.</v>
          </cell>
        </row>
        <row r="96">
          <cell r="A96" t="str">
            <v>DUFAU EDIFICADORA, S.A. DE C.V.</v>
          </cell>
        </row>
        <row r="97">
          <cell r="A97" t="str">
            <v>ECO SISTEMAS DEL AGUA, S.A. DE C.V.</v>
          </cell>
        </row>
        <row r="98">
          <cell r="A98" t="str">
            <v>EDGARDO CABRERA BARRON</v>
          </cell>
        </row>
        <row r="99">
          <cell r="A99" t="str">
            <v>EDIFICACIONES CARRILLO S.A. DE C.V.</v>
          </cell>
        </row>
        <row r="100">
          <cell r="A100" t="str">
            <v>EDIFICACIONES Y PROYECTOS DE INGENERIA, S.A. DE C.V.</v>
          </cell>
        </row>
        <row r="101">
          <cell r="A101" t="str">
            <v>ELEAZAR RIVERA PIMENTEL  ( ESTRUCTURAS Y CONSTRUCCIONES RIVER )</v>
          </cell>
        </row>
        <row r="102">
          <cell r="A102" t="str">
            <v>ELIAS MAX BUSRTIN REMBA</v>
          </cell>
        </row>
        <row r="103">
          <cell r="A103" t="str">
            <v>EMPRESA DE MANTENIMIENTO VERSATIL PARA LA INGENIERIA, S.A. DE C.V.</v>
          </cell>
        </row>
        <row r="104">
          <cell r="A104" t="str">
            <v>ENERGIA CONSTRUCTIVA DEL CENTRO SA DE CV</v>
          </cell>
        </row>
        <row r="105">
          <cell r="A105" t="str">
            <v>ENRIQUE CARLOS GREENWELL CASTILLO</v>
          </cell>
        </row>
        <row r="106">
          <cell r="A106" t="str">
            <v>ENRIQUE SALVADOR ZUÑIGA RUIZ</v>
          </cell>
        </row>
        <row r="107">
          <cell r="A107" t="str">
            <v>EPSILON CONSTRUCCIONES Y MAQUINARIA, S.A. DE C.V.</v>
          </cell>
        </row>
        <row r="108">
          <cell r="A108" t="str">
            <v>ERNESTO CASTILLO RAMIREZ</v>
          </cell>
        </row>
        <row r="109">
          <cell r="A109" t="str">
            <v>ERNESTO VELAZCO ALMANZAN</v>
          </cell>
        </row>
        <row r="110">
          <cell r="A110" t="str">
            <v>ESPINOSA INGENIEROS CONSTRUCTORES, S.A. DE C.V.</v>
          </cell>
        </row>
        <row r="111">
          <cell r="A111" t="str">
            <v>EXTRACCION Y CLIMAS ARTIFICIALES S.A DE C.V.</v>
          </cell>
        </row>
        <row r="112">
          <cell r="A112" t="str">
            <v>FEDERICO JAVIER TENOPALA HERNANDEZ</v>
          </cell>
        </row>
        <row r="113">
          <cell r="A113" t="str">
            <v>FEDERICO RUIZ RAMIREZ</v>
          </cell>
        </row>
        <row r="114">
          <cell r="A114" t="str">
            <v>FERNANDO OROZCO GUZMAN</v>
          </cell>
        </row>
        <row r="115">
          <cell r="A115" t="str">
            <v>FIGUEROA INGENIERIA Y CONSTRUCCIONES, S.A. DE C.V.</v>
          </cell>
        </row>
        <row r="116">
          <cell r="A116" t="str">
            <v>FLORES &amp; SANTOYO CONSTRUCCIONES SA DE CV</v>
          </cell>
        </row>
        <row r="117">
          <cell r="A117" t="str">
            <v xml:space="preserve">FRANCISCO RODRIGUEZ BALBOA </v>
          </cell>
        </row>
        <row r="118">
          <cell r="A118" t="str">
            <v>FUTURAMA TERRACERIAS Y CONSTRUCCIONES SA DE CV</v>
          </cell>
        </row>
        <row r="119">
          <cell r="A119" t="str">
            <v>GABRIEL ARAIZA MORENO</v>
          </cell>
        </row>
        <row r="120">
          <cell r="A120" t="str">
            <v xml:space="preserve">GARCIA PEREZ CONSTRUCCIONES S.A DE C.V </v>
          </cell>
        </row>
        <row r="121">
          <cell r="A121" t="str">
            <v>GEO GRUPO DEL CENTRO S.A DE C.V.</v>
          </cell>
        </row>
        <row r="122">
          <cell r="A122" t="str">
            <v>GEOTECNIA Y CALIDAD LICCSA, S.A. DE C.V.</v>
          </cell>
        </row>
        <row r="123">
          <cell r="A123" t="str">
            <v>GERINPRO CONSULTORES, S.C.</v>
          </cell>
        </row>
        <row r="124">
          <cell r="A124" t="str">
            <v>GRACIELA DEL CARMEN PACHECO SOTO</v>
          </cell>
        </row>
        <row r="125">
          <cell r="A125" t="str">
            <v>GN ARQUITECTOS S,A. DE C.V.</v>
          </cell>
        </row>
        <row r="126">
          <cell r="A126" t="str">
            <v>GRUPO CIUDAD S.A DE C.V.</v>
          </cell>
        </row>
        <row r="127">
          <cell r="A127" t="str">
            <v>GRUPO CONSTRUCTOR ALCE, S.A. DE C.V.</v>
          </cell>
        </row>
        <row r="128">
          <cell r="A128" t="str">
            <v>GRUPO CONSULTOR DEL CENTRO Y ASOCIADOS, S.C.</v>
          </cell>
        </row>
        <row r="129">
          <cell r="A129" t="str">
            <v>GRUPO CONSULTOR Y CONSTRUCTOR DEL BAJIO GLS, S.A. DE C.V.</v>
          </cell>
        </row>
        <row r="130">
          <cell r="A130" t="str">
            <v>GRUPO COVASA DEL BAJIO, S.A. DE C.V.</v>
          </cell>
        </row>
        <row r="131">
          <cell r="A131" t="str">
            <v>GRUPO DASUCO, S.A. DE C.V.</v>
          </cell>
        </row>
        <row r="132">
          <cell r="A132" t="str">
            <v>GRUPO DE CONSULTORIA INTEGRAL Y CONSTRUCCIONES IRAPUATO,S.A DE C.V.</v>
          </cell>
        </row>
        <row r="133">
          <cell r="A133" t="str">
            <v>GRUPO DEMIST S.A DE C.V.</v>
          </cell>
        </row>
        <row r="134">
          <cell r="A134" t="str">
            <v>GRUPO DISTRIBUIDOR SOL, S.A. DE C.V.</v>
          </cell>
        </row>
        <row r="135">
          <cell r="A135" t="str">
            <v>GRUPO MEXICANO DE OBRAS CIVILES, S.A. DE C.V.</v>
          </cell>
        </row>
        <row r="136">
          <cell r="A136" t="str">
            <v>GUILLERMO BEDIA BRISEÑO</v>
          </cell>
        </row>
        <row r="137">
          <cell r="A137" t="str">
            <v>GUSTAVO FONSECA TORRES</v>
          </cell>
        </row>
        <row r="138">
          <cell r="A138" t="str">
            <v>GUSTAVO GARCÍA BALDERAS</v>
          </cell>
        </row>
        <row r="139">
          <cell r="A139" t="str">
            <v>GUSTAVO MARTINEZ LULE</v>
          </cell>
        </row>
        <row r="140">
          <cell r="A140" t="str">
            <v>HAESA COMERCIAL, S.A. DE C.V.</v>
          </cell>
        </row>
        <row r="141">
          <cell r="A141" t="str">
            <v>HECTOR FERNANDEZ AYALA</v>
          </cell>
        </row>
        <row r="142">
          <cell r="A142" t="str">
            <v>HECTOR HONER LUNA</v>
          </cell>
        </row>
        <row r="143">
          <cell r="A143" t="str">
            <v>HEMCAY ASOCIADOS, S.A. DE C.V.</v>
          </cell>
        </row>
        <row r="144">
          <cell r="A144" t="str">
            <v>HERNANDEZ Y GONZALEZ CONSTRUCTORES S.A DE C.V.</v>
          </cell>
        </row>
        <row r="145">
          <cell r="A145" t="str">
            <v>HUGO ENRIQUE ORTEGA ALVAREZ</v>
          </cell>
        </row>
        <row r="146">
          <cell r="A146" t="str">
            <v xml:space="preserve">HUGO ROBERTO HERNANDEZ ROSALES </v>
          </cell>
        </row>
        <row r="147">
          <cell r="A147" t="str">
            <v>IMPAKTO DEL CENTRO, S.A DE C.V.</v>
          </cell>
        </row>
        <row r="148">
          <cell r="A148" t="str">
            <v>IMPERPROLIMCE SA DE CV</v>
          </cell>
        </row>
        <row r="149">
          <cell r="A149" t="str">
            <v xml:space="preserve">INDUSTRIA ELECTRICA DE IRAPUATO S.A DE C.V </v>
          </cell>
        </row>
        <row r="150">
          <cell r="A150" t="str">
            <v>INGENIERIA Y ARQUITECTURA DISEÑO Y CONSTRUCCION DE PROYECTOS S.A DE C.V.</v>
          </cell>
        </row>
        <row r="151">
          <cell r="A151" t="str">
            <v>INGENIERIA, DISEÑO ESPECIALIZADO Y MONTAJE DE ESTRUCTURAS, S.A. DE C.V.</v>
          </cell>
        </row>
        <row r="152">
          <cell r="A152" t="str">
            <v>ISAAC LOPEZ PARAMO</v>
          </cell>
        </row>
        <row r="153">
          <cell r="A153" t="str">
            <v>IVAN MAURICIO MIRANDA BALLESTEROS</v>
          </cell>
        </row>
        <row r="154">
          <cell r="A154" t="str">
            <v>IVO CESAR BARRON ZENNI</v>
          </cell>
        </row>
        <row r="155">
          <cell r="A155" t="str">
            <v>J.Guadalupe Delgado Chavez</v>
          </cell>
        </row>
        <row r="156">
          <cell r="A156" t="str">
            <v>JAVIER HECTOR ARZATE CERVANTES</v>
          </cell>
        </row>
        <row r="157">
          <cell r="A157" t="str">
            <v>JESUS ARTURO GARCIA CANO</v>
          </cell>
        </row>
        <row r="158">
          <cell r="A158" t="str">
            <v>JOEL MARIO RAMIREZ VILLEGAS</v>
          </cell>
        </row>
        <row r="159">
          <cell r="A159" t="str">
            <v>JORGE ALBERTO CENDEJAS AYALA</v>
          </cell>
        </row>
        <row r="160">
          <cell r="A160" t="str">
            <v>JOSE ADRIAN LOPEZ PADILLA</v>
          </cell>
        </row>
        <row r="161">
          <cell r="A161" t="str">
            <v>JOSE ALEJO FILOTEO SANDOVAL</v>
          </cell>
        </row>
        <row r="162">
          <cell r="A162" t="str">
            <v>JOSE ANTONIO DIAZ DEL CASTILLO URTAZA</v>
          </cell>
        </row>
        <row r="163">
          <cell r="A163" t="str">
            <v>JOSE ANTONIO ZARAGOZA FLORES</v>
          </cell>
        </row>
        <row r="164">
          <cell r="A164" t="str">
            <v>JOSE ARTURO ROSALES SOLIS</v>
          </cell>
        </row>
        <row r="165">
          <cell r="A165" t="str">
            <v>JOSE DE JESUS NAVARRO ARMENTA</v>
          </cell>
        </row>
        <row r="166">
          <cell r="A166" t="str">
            <v>JOSE DE JESUS ORTIZ SALDAÑA</v>
          </cell>
        </row>
        <row r="167">
          <cell r="A167" t="str">
            <v>JOSE FERNANDO PEREZ SAUCEDO</v>
          </cell>
        </row>
        <row r="168">
          <cell r="A168" t="str">
            <v>JOSE FRANCISCO RAMIREZ GONZALEZ</v>
          </cell>
        </row>
        <row r="169">
          <cell r="A169" t="str">
            <v>JORGE IVO MARTINEZ PLAZA</v>
          </cell>
        </row>
        <row r="170">
          <cell r="A170" t="str">
            <v>JOSE JUAN ARAIZA AGUILERA</v>
          </cell>
        </row>
        <row r="171">
          <cell r="A171" t="str">
            <v>JOSE JUAN RAMIREZ RUIZ</v>
          </cell>
        </row>
        <row r="172">
          <cell r="A172" t="str">
            <v>JOSE JUAN RAMIREZ RUIZ</v>
          </cell>
        </row>
        <row r="173">
          <cell r="A173" t="str">
            <v>JOSE LEON ARREDONDO</v>
          </cell>
        </row>
        <row r="174">
          <cell r="A174" t="str">
            <v>JORGE LUIS MARCHAN MACIEL</v>
          </cell>
        </row>
        <row r="175">
          <cell r="A175" t="str">
            <v>JOSE LUIS JOEL GARCIA AGUILAR</v>
          </cell>
        </row>
        <row r="176">
          <cell r="A176" t="str">
            <v>JOSE LUIS ORIGEL HERRERA</v>
          </cell>
        </row>
        <row r="177">
          <cell r="A177" t="str">
            <v>JOSE LUIS SALDAÑA VILLANUEVA</v>
          </cell>
        </row>
        <row r="178">
          <cell r="A178" t="str">
            <v>JOSE MANUEL VALTIERRA HERRERA</v>
          </cell>
        </row>
        <row r="179">
          <cell r="A179" t="str">
            <v>JOSE QUEZADA GUTIERREZ</v>
          </cell>
        </row>
        <row r="180">
          <cell r="A180" t="str">
            <v>JOSE RANGEL ORTIZ</v>
          </cell>
        </row>
        <row r="181">
          <cell r="A181" t="str">
            <v>JOSE SAMANO GUZMAN</v>
          </cell>
        </row>
        <row r="182">
          <cell r="A182" t="str">
            <v>J SALUD MEDINA SANCHEZ</v>
          </cell>
        </row>
        <row r="183">
          <cell r="A183" t="str">
            <v>JUAN CARLOS BRISEÑO MARTINEZ</v>
          </cell>
        </row>
        <row r="184">
          <cell r="A184" t="str">
            <v>JUAN CARLOS DIAZ GARMEDIA</v>
          </cell>
        </row>
        <row r="185">
          <cell r="A185" t="str">
            <v>JUAN GERARDO CADENA MORALES</v>
          </cell>
        </row>
        <row r="186">
          <cell r="A186" t="str">
            <v>JUVENAL HERNANDEZ G</v>
          </cell>
        </row>
        <row r="187">
          <cell r="A187" t="str">
            <v>KARAMAWI CONSTRUCTORA, S.A. DE C.V.</v>
          </cell>
        </row>
        <row r="188">
          <cell r="A188" t="str">
            <v>KEME FOLDET S DE RL DE CV</v>
          </cell>
        </row>
        <row r="189">
          <cell r="A189" t="str">
            <v>LA CADENA CENTRO DE SERVICIO S.A DE C.V.</v>
          </cell>
        </row>
        <row r="190">
          <cell r="A190" t="str">
            <v>LAS AGUILAS CONSTRUYE, S.A. DE C.V.</v>
          </cell>
        </row>
        <row r="191">
          <cell r="A191" t="str">
            <v>LINK ARQUITECTURA, S.A. DE C.V.</v>
          </cell>
        </row>
        <row r="192">
          <cell r="A192" t="str">
            <v>LOGISTICA URBANA Y DE SERVICIOS, S.A DE C.V.</v>
          </cell>
        </row>
        <row r="193">
          <cell r="A193" t="str">
            <v>LUIS ALBERTO RIVERA PEREZ</v>
          </cell>
        </row>
        <row r="194">
          <cell r="A194" t="str">
            <v>LUIS ENRIQUE ELIZALDE BLANCAS</v>
          </cell>
        </row>
        <row r="195">
          <cell r="A195" t="str">
            <v>LUIS FERNANDO CABRERA MARTINEZ</v>
          </cell>
        </row>
        <row r="196">
          <cell r="A196" t="str">
            <v>LUIS MARTIN REYES AGUIRRE</v>
          </cell>
        </row>
        <row r="197">
          <cell r="A197" t="str">
            <v>LUZ MARQ CONSTRUCCIONES, S.A. DE C.V.</v>
          </cell>
        </row>
        <row r="198">
          <cell r="A198" t="str">
            <v>M.A &amp; C.A. DISEÑA, CREA Y CONSTRUYE S.A DE C.V.</v>
          </cell>
        </row>
        <row r="199">
          <cell r="A199" t="str">
            <v>M.A INES CRUZ TOVAR</v>
          </cell>
        </row>
        <row r="200">
          <cell r="A200" t="str">
            <v>MA. ALEJANDRA CUEVAS BALLESTEROS</v>
          </cell>
        </row>
        <row r="201">
          <cell r="A201" t="str">
            <v>MA. ELIZABET NEGRETE DAVALOS</v>
          </cell>
        </row>
        <row r="202">
          <cell r="A202" t="str">
            <v>MA. EUGENIA CERVANTES MAC SWINEY</v>
          </cell>
        </row>
        <row r="203">
          <cell r="A203" t="str">
            <v>MA. SOLEDAD ALEJANDRA LOPEZ LOPEZ</v>
          </cell>
        </row>
        <row r="204">
          <cell r="A204" t="str">
            <v>MAHCON COMPAÑÍA CONSTRUCTORA S.A DE C.V.</v>
          </cell>
        </row>
        <row r="205">
          <cell r="A205" t="str">
            <v>MANTENIMIENTO SUPERIORES, S.A. DE C.V.</v>
          </cell>
        </row>
        <row r="206">
          <cell r="A206" t="str">
            <v>MAQUINARIA CONSTRUCCION EN ACERO Y CONCRETO, S.A. DE C.V.</v>
          </cell>
        </row>
        <row r="207">
          <cell r="A207" t="str">
            <v>MARCO ANTONIO GARCIA SANCHEZ</v>
          </cell>
        </row>
        <row r="208">
          <cell r="A208" t="str">
            <v>MARIA ANTONIETA ARROYO CARDENAS</v>
          </cell>
        </row>
        <row r="209">
          <cell r="A209" t="str">
            <v>MARIA DE LOS ANGELES IRMA HURTADO DE MENDOZA</v>
          </cell>
        </row>
        <row r="210">
          <cell r="A210" t="str">
            <v>MARIA TERESA VARGAS HERNANDEZ</v>
          </cell>
        </row>
        <row r="211">
          <cell r="A211" t="str">
            <v>MARIANELA FARIAS BALVER</v>
          </cell>
        </row>
        <row r="212">
          <cell r="A212" t="str">
            <v>MARTHA NOEMI ALBARRAN FUENTES</v>
          </cell>
        </row>
        <row r="213">
          <cell r="A213" t="str">
            <v>MARTIN FERNANDO QUINTERO TEJADA</v>
          </cell>
        </row>
        <row r="214">
          <cell r="A214" t="str">
            <v>MAURICIO BRAVO GONZALEZ</v>
          </cell>
        </row>
        <row r="215">
          <cell r="A215" t="str">
            <v>MAURICIO FERNANDEZ GRANADOS</v>
          </cell>
        </row>
        <row r="216">
          <cell r="A216" t="str">
            <v>MAURO ANDRES HERNANDEZ SANCHEZ</v>
          </cell>
        </row>
        <row r="217">
          <cell r="A217" t="str">
            <v>MECANICA INDUSTRIAL Y TRANSFORMADOS, S.A. DE C.V.</v>
          </cell>
        </row>
        <row r="218">
          <cell r="A218" t="str">
            <v>METROPOLITANA DE SERVICIOS INTEGRALES, S.A. DE C.V.</v>
          </cell>
        </row>
        <row r="219">
          <cell r="A219" t="str">
            <v>MIGUEL ANGEL CONTRERAS ZARATE</v>
          </cell>
        </row>
        <row r="220">
          <cell r="A220" t="str">
            <v>MIREYA VIANEY MORENO MEZA</v>
          </cell>
        </row>
        <row r="221">
          <cell r="A221" t="str">
            <v>MOISES RODRIGUEZ HERNANDEZ</v>
          </cell>
        </row>
        <row r="222">
          <cell r="A222" t="str">
            <v>MONITOREO VEHICULAR DEL BAJIO, S.C.</v>
          </cell>
        </row>
        <row r="223">
          <cell r="A223" t="str">
            <v>MOVIMIENTOS INDUSTRIALES DE LA CONSTRUCCION, S.A. DE C.V.</v>
          </cell>
        </row>
        <row r="224">
          <cell r="A224" t="str">
            <v>MTLUZ,S.A. DE C.V.</v>
          </cell>
        </row>
        <row r="225">
          <cell r="A225" t="str">
            <v>OBRA CIVIL Y EDIFICACIONES JASSO,S.A. DE C.V.</v>
          </cell>
        </row>
        <row r="226">
          <cell r="A226" t="str">
            <v>OBRA CIVIL Y CONSTRUCCION COVENTA SA DE CV</v>
          </cell>
        </row>
        <row r="227">
          <cell r="A227" t="str">
            <v>OBRAS,CONSTRUCCIONES Y EDIFICACIONES  S.A DE C.V.</v>
          </cell>
        </row>
        <row r="228">
          <cell r="A228" t="str">
            <v>OLIVER GABRIEL GUERRERO SOTO</v>
          </cell>
        </row>
        <row r="229">
          <cell r="A229" t="str">
            <v>ORTIZ CONSTRUCCION Y ARRENDAMIENTO, S.A. DE C.V.</v>
          </cell>
        </row>
        <row r="230">
          <cell r="A230" t="str">
            <v>OSCAR GARCIA CONTRERAS</v>
          </cell>
        </row>
        <row r="231">
          <cell r="A231" t="str">
            <v>OMAR ALEJANDRO MONTIEL MARTINEZ</v>
          </cell>
        </row>
        <row r="232">
          <cell r="A232" t="str">
            <v>OSWALDO CORONA AMADOR</v>
          </cell>
        </row>
        <row r="233">
          <cell r="A233" t="str">
            <v>PAULINA SAAVEDRA RAMIREZ</v>
          </cell>
        </row>
        <row r="234">
          <cell r="A234" t="str">
            <v>PAVIMENTOS Y URBANIZACIONES DE GUANAJUATO, S.A. DE C.V.</v>
          </cell>
        </row>
        <row r="235">
          <cell r="A235" t="str">
            <v>PEDRO AYALA SERRATO</v>
          </cell>
        </row>
        <row r="236">
          <cell r="A236" t="str">
            <v>PEREZ INGENIEROS, S.A. DE C.V.</v>
          </cell>
        </row>
        <row r="237">
          <cell r="A237" t="str">
            <v>Perforaciones y Ademes del bajio S.A DE C.V.</v>
          </cell>
        </row>
        <row r="238">
          <cell r="A238" t="str">
            <v>PICO COMERCIAL, S.A. DE C.V.</v>
          </cell>
        </row>
        <row r="239">
          <cell r="A239" t="str">
            <v xml:space="preserve">PONCIANO MANUEL MATA MEDEL </v>
          </cell>
        </row>
        <row r="240">
          <cell r="A240" t="str">
            <v>PREFABRICADOS DRAGON SA DE CV</v>
          </cell>
        </row>
        <row r="241">
          <cell r="A241" t="str">
            <v>PROMOTORA DE DESARROLLO, S.A. DE .C.V.</v>
          </cell>
        </row>
        <row r="242">
          <cell r="A242" t="str">
            <v>PROMOTORA INMOBILIARIA SALAZAR MARTINEZ, S.A. DE C.V.</v>
          </cell>
        </row>
        <row r="243">
          <cell r="A243" t="str">
            <v>PROYECTOS CONSTRUCCION Y DISEÑO, S.A. DE C.V.</v>
          </cell>
        </row>
        <row r="244">
          <cell r="A244" t="str">
            <v>PROYECTOS CONSTRUCCION, S.A. DE C.V.</v>
          </cell>
        </row>
        <row r="245">
          <cell r="A245" t="str">
            <v xml:space="preserve">PROYECTOS Y CONSTRUCCIONES JASSO S.A DE C.V </v>
          </cell>
        </row>
        <row r="246">
          <cell r="A246" t="str">
            <v>PROYECTOS Y SERVICIOS INDUSTRIALES DEL BAJIO, S.A. DE C.V.</v>
          </cell>
        </row>
        <row r="247">
          <cell r="A247" t="str">
            <v>PROYECTOS, DESARROLLOS,URBANIZACION Y CONSTRUCCION S. A DE C.V.</v>
          </cell>
        </row>
        <row r="248">
          <cell r="A248" t="str">
            <v>PRROYSECC INGENERIA S.A DE C.V.</v>
          </cell>
        </row>
        <row r="249">
          <cell r="A249" t="str">
            <v>QUANAX-HUATO, S.A DE C.V.</v>
          </cell>
        </row>
        <row r="250">
          <cell r="A250" t="str">
            <v>QUINTO ELEMENTO, S.A. DE C.V.</v>
          </cell>
        </row>
        <row r="251">
          <cell r="A251" t="str">
            <v>R &amp; B GRUPO S.A DE C.V.</v>
          </cell>
        </row>
        <row r="252">
          <cell r="A252" t="str">
            <v>RAMON SANDOVAL ISAS</v>
          </cell>
        </row>
        <row r="253">
          <cell r="A253" t="str">
            <v>RAUL GERARDO ZAVALA SANCHEZ</v>
          </cell>
        </row>
        <row r="254">
          <cell r="A254" t="str">
            <v>RAUL HUITRON RIQUELME</v>
          </cell>
        </row>
        <row r="255">
          <cell r="A255" t="str">
            <v>REPRESENTACIONES COMERCIALES INTEGRALES S.A DE C.V.</v>
          </cell>
        </row>
        <row r="256">
          <cell r="A256" t="str">
            <v>RICARDO CAMARILLO GUERRA</v>
          </cell>
        </row>
        <row r="257">
          <cell r="A257" t="str">
            <v>RICARDO CHACON MEZA</v>
          </cell>
        </row>
        <row r="258">
          <cell r="A258" t="str">
            <v>RICARDO JOEL AVILES AGUILAR</v>
          </cell>
        </row>
        <row r="259">
          <cell r="A259" t="str">
            <v>RICARDO PALAFOX ZERMEÑO</v>
          </cell>
        </row>
        <row r="260">
          <cell r="A260" t="str">
            <v>RICARDO RODRIGUEZ HERNANDEZ</v>
          </cell>
        </row>
        <row r="261">
          <cell r="A261" t="str">
            <v>RICARDO SIORDIA MENDEZ</v>
          </cell>
        </row>
        <row r="262">
          <cell r="A262" t="str">
            <v>ROBERTO ZAMILPA GONZALEZ</v>
          </cell>
        </row>
        <row r="263">
          <cell r="A263" t="str">
            <v>ROGELIO  ENRIQUE AGUILAR GUTIERREZ</v>
          </cell>
        </row>
        <row r="264">
          <cell r="A264" t="str">
            <v>RSM CONSULTORES S.A DE C.V.</v>
          </cell>
        </row>
        <row r="265">
          <cell r="A265" t="str">
            <v>RUBEN ARMANDO BARROSO LOPEZ</v>
          </cell>
        </row>
        <row r="266">
          <cell r="A266" t="str">
            <v>RUBEN BARBA MAGAÑA</v>
          </cell>
        </row>
        <row r="267">
          <cell r="A267" t="str">
            <v>RUBEN ROSAS MARTINEZ</v>
          </cell>
        </row>
        <row r="268">
          <cell r="A268" t="str">
            <v>SALVADOR ESTRADA BRAVO</v>
          </cell>
        </row>
        <row r="269">
          <cell r="A269" t="str">
            <v>SALVADOR VARGAS SOTO</v>
          </cell>
        </row>
        <row r="270">
          <cell r="A270" t="str">
            <v>SANDRA MARIA DE GUADALUPE GARCIA RAMIREZ</v>
          </cell>
        </row>
        <row r="271">
          <cell r="A271" t="str">
            <v>SERGIO FELIPE DE JESUS MOSIÑO PINEDA</v>
          </cell>
        </row>
        <row r="272">
          <cell r="A272" t="str">
            <v>SERGIO RODRIGO GUERRERO TORRES</v>
          </cell>
        </row>
        <row r="273">
          <cell r="A273" t="str">
            <v>SERVICIOS DE CONSULTORIA EN INFRAESTRUCTURA VIAL, S.A. DE C.V.</v>
          </cell>
        </row>
        <row r="274">
          <cell r="A274" t="str">
            <v>SERVICIOS DE GESTORIA Y CONSTRUCCION S.A DE C.V.</v>
          </cell>
        </row>
        <row r="275">
          <cell r="A275" t="str">
            <v>SERVICIOS HIDRAULICOS, CONSULTORIA Y CONSTRUCCIONES, S.A. DE C.V.</v>
          </cell>
        </row>
        <row r="276">
          <cell r="A276" t="str">
            <v>SISTEMAS DE INGENIERÍA Y PROCESOS, S.A. DE C.V.</v>
          </cell>
        </row>
        <row r="277">
          <cell r="A277" t="str">
            <v>SPORFLEX DE MEXICO, S.A. DE C.V.</v>
          </cell>
        </row>
        <row r="278">
          <cell r="A278" t="str">
            <v>SUPERVISION ESTUDIOS Y CONSTRUCCION, S.A. DE C.V.</v>
          </cell>
        </row>
        <row r="279">
          <cell r="A279" t="str">
            <v xml:space="preserve">SURO SITEMAS </v>
          </cell>
        </row>
        <row r="280">
          <cell r="A280" t="str">
            <v>TECHNOLOGIES RBS DE MEXICO, S.A. DE C.V.</v>
          </cell>
        </row>
        <row r="281">
          <cell r="A281" t="str">
            <v>TEGNOCON, S.A. DE C.V.</v>
          </cell>
        </row>
        <row r="282">
          <cell r="A282" t="str">
            <v>TERESA DE JESUS RIVERA CASTRO</v>
          </cell>
        </row>
        <row r="283">
          <cell r="A283" t="str">
            <v>TIERRA TRES S.A DE C.V.</v>
          </cell>
        </row>
        <row r="284">
          <cell r="A284" t="str">
            <v>TOMCAZ S.A DE C.V.</v>
          </cell>
        </row>
        <row r="285">
          <cell r="A285" t="str">
            <v>TREBOL  URBANIZADORA CONSTRUCTORA S.A DE C.V.</v>
          </cell>
        </row>
        <row r="286">
          <cell r="A286" t="str">
            <v>URBAMARGTO S.A DE C.V.</v>
          </cell>
        </row>
        <row r="287">
          <cell r="A287" t="str">
            <v>URBANIZACION J.F. S.A. DE C.V.</v>
          </cell>
        </row>
        <row r="288">
          <cell r="A288" t="str">
            <v>URBANIZACION Y DESARROLLOS DE MEXICO, S.A. DE C.V.</v>
          </cell>
        </row>
        <row r="289">
          <cell r="A289" t="str">
            <v>URBANIZACIONES Y CONSTRUCCIONES LOROSA, S.A. DE C.V.</v>
          </cell>
        </row>
        <row r="290">
          <cell r="A290" t="str">
            <v>URBANIZADORA Y CONSTRUCTORA LEPLOG, S.A. DE C.V.</v>
          </cell>
        </row>
        <row r="291">
          <cell r="A291" t="str">
            <v>URBANIZADORA AJO S.A DE C.V.</v>
          </cell>
        </row>
        <row r="292">
          <cell r="A292" t="str">
            <v>URBANIZADORA CAMBRA, S.A DE C.V.</v>
          </cell>
        </row>
        <row r="293">
          <cell r="A293" t="str">
            <v>URBANIZADORA DEL BAJIO, S.A  DE C.V.</v>
          </cell>
        </row>
        <row r="294">
          <cell r="A294" t="str">
            <v>URBANIZADORA KURAMA SA DE CV</v>
          </cell>
        </row>
        <row r="295">
          <cell r="A295" t="str">
            <v>URBANIZADORA VAHER, S.A. DE C.V.</v>
          </cell>
        </row>
        <row r="296">
          <cell r="A296" t="str">
            <v>URBANIZADORA VIBRAZA, S.A. DE C.V.</v>
          </cell>
        </row>
        <row r="297">
          <cell r="A297" t="str">
            <v>URBANIZADORA, PROMOTORA Y DISEÑO CABA S.A. DE C.V.</v>
          </cell>
        </row>
        <row r="298">
          <cell r="A298" t="str">
            <v>VIA LATINA S.A DE C.V.</v>
          </cell>
        </row>
        <row r="299">
          <cell r="A299" t="str">
            <v>VIALIDADES Y CONSTRUCCIONES TREBOL S.A DE C.V.</v>
          </cell>
        </row>
        <row r="300">
          <cell r="A300" t="str">
            <v>VICTOR ARMANDO RIVERA SALAS</v>
          </cell>
        </row>
        <row r="301">
          <cell r="A301" t="str">
            <v>VIDAL PEREZ AGUILAR</v>
          </cell>
        </row>
        <row r="302">
          <cell r="A302" t="str">
            <v>VIRGILIO GONZALEZ REYNOSO</v>
          </cell>
        </row>
        <row r="311">
          <cell r="A311" t="str">
            <v>ADJUDICACION DIRECTA</v>
          </cell>
        </row>
        <row r="312">
          <cell r="A312" t="str">
            <v>LICITACION SIMPLIFICADA</v>
          </cell>
        </row>
        <row r="313">
          <cell r="A313" t="str">
            <v>LICITACION PUBLICA</v>
          </cell>
        </row>
        <row r="318">
          <cell r="A318" t="str">
            <v>IRAPUATO</v>
          </cell>
          <cell r="C318" t="str">
            <v>CAP</v>
          </cell>
        </row>
        <row r="319">
          <cell r="A319" t="str">
            <v>ADJUNTAS</v>
          </cell>
          <cell r="C319" t="str">
            <v>D. I. V. O.</v>
          </cell>
        </row>
        <row r="320">
          <cell r="A320" t="str">
            <v>ARANDAS</v>
          </cell>
          <cell r="C320" t="str">
            <v>OBRA DE BENEFICIO</v>
          </cell>
        </row>
        <row r="321">
          <cell r="A321" t="str">
            <v>BUENOS AIRES</v>
          </cell>
          <cell r="C321" t="str">
            <v>LABORATORIO DE C. DE C.</v>
          </cell>
        </row>
        <row r="322">
          <cell r="A322" t="str">
            <v>LA CAJA</v>
          </cell>
          <cell r="C322" t="str">
            <v>ESTUDIOS Y PROYECTOS</v>
          </cell>
        </row>
        <row r="323">
          <cell r="A323" t="str">
            <v>LA CALERA</v>
          </cell>
          <cell r="C323" t="str">
            <v>N/A</v>
          </cell>
        </row>
        <row r="324">
          <cell r="A324" t="str">
            <v>LA CANDELARIA (EL RODETE)</v>
          </cell>
        </row>
        <row r="325">
          <cell r="A325" t="str">
            <v>CANTARRANAS</v>
          </cell>
        </row>
        <row r="326">
          <cell r="A326" t="str">
            <v>CAÑADA DE LA MUERTE</v>
          </cell>
        </row>
        <row r="327">
          <cell r="A327" t="str">
            <v>EL CARMEN</v>
          </cell>
        </row>
        <row r="328">
          <cell r="A328" t="str">
            <v>EL CARRIZAL GRANDE</v>
          </cell>
        </row>
        <row r="329">
          <cell r="A329" t="str">
            <v>EL CARRIZALITO</v>
          </cell>
        </row>
        <row r="330">
          <cell r="A330" t="str">
            <v>CASAS BLANCAS</v>
          </cell>
        </row>
        <row r="331">
          <cell r="A331" t="str">
            <v>EL CERRITO DE LAS HUERTAS (EL CERRITO)</v>
          </cell>
          <cell r="C331" t="str">
            <v>AGUA POTABLE</v>
          </cell>
        </row>
        <row r="332">
          <cell r="A332" t="str">
            <v>EL COECILLO</v>
          </cell>
          <cell r="C332" t="str">
            <v>ALCANTARILLADO</v>
          </cell>
        </row>
        <row r="333">
          <cell r="A333" t="str">
            <v>COLONIA EL COPALILLO (EL CHORIZO)</v>
          </cell>
          <cell r="C333" t="str">
            <v>DRENAJE Y LETRINAS</v>
          </cell>
        </row>
        <row r="334">
          <cell r="A334" t="str">
            <v>COMEDERITO</v>
          </cell>
          <cell r="C334" t="str">
            <v>URBANIZACION MUNICIPAL</v>
          </cell>
        </row>
        <row r="335">
          <cell r="A335" t="str">
            <v>COMEDERO GRANDE</v>
          </cell>
          <cell r="C335" t="str">
            <v>ELECTRIFICACION RURAL Y DE COL POBRES</v>
          </cell>
        </row>
        <row r="336">
          <cell r="A336" t="str">
            <v>EL CONEJO</v>
          </cell>
          <cell r="C336" t="str">
            <v>INFRAESTRUCTURA BASICA DE SALUD</v>
          </cell>
        </row>
        <row r="337">
          <cell r="A337" t="str">
            <v>EX-HACIENDA DEL COPAL (EL COPAL)</v>
          </cell>
          <cell r="C337" t="str">
            <v>INFRAESTRUCTURA BASICA EDUCATIVA</v>
          </cell>
        </row>
        <row r="338">
          <cell r="A338" t="str">
            <v>EL COPALILLO</v>
          </cell>
          <cell r="C338" t="str">
            <v>MEJORAMIENTO DE VIVIENDA</v>
          </cell>
        </row>
        <row r="339">
          <cell r="A339" t="str">
            <v>CUARTA BRIGADA</v>
          </cell>
          <cell r="C339" t="str">
            <v>CAMINOS RURALES</v>
          </cell>
        </row>
        <row r="340">
          <cell r="A340" t="str">
            <v>CUCHICUATO</v>
          </cell>
          <cell r="C340" t="str">
            <v>OTROS</v>
          </cell>
        </row>
        <row r="341">
          <cell r="A341" t="str">
            <v>CHARCO VERDE (EL ÁGUILA)</v>
          </cell>
        </row>
        <row r="342">
          <cell r="A342" t="str">
            <v>EL ENCINO DEL COPAL</v>
          </cell>
        </row>
        <row r="343">
          <cell r="A343" t="str">
            <v>ESTANCIA DE BUENAVISTA (LA ESTANCIA)</v>
          </cell>
        </row>
        <row r="344">
          <cell r="A344" t="str">
            <v>ESTANCIA DEL COPAL</v>
          </cell>
        </row>
        <row r="345">
          <cell r="A345" t="str">
            <v>SAN ANTONIO DE BERNALES (BERNALES)</v>
          </cell>
          <cell r="C345" t="str">
            <v>PO141  OPERACION DE LA TESORERIA</v>
          </cell>
        </row>
        <row r="346">
          <cell r="A346" t="str">
            <v>GABINO VÁZQUEZ (LAS VÍBORAS)</v>
          </cell>
          <cell r="C346" t="str">
            <v>RA01   TRAT. Y DISP. FINAL RESIDUOS SÓLIDOS URB. Y MANEJO</v>
          </cell>
        </row>
        <row r="347">
          <cell r="A347" t="str">
            <v>LA GARRIDA</v>
          </cell>
          <cell r="C347" t="str">
            <v>RA02   PAGO ARREND. TERRENO SITIO DE DISP. FINAL "PEÑITAS</v>
          </cell>
        </row>
        <row r="348">
          <cell r="A348" t="str">
            <v>GUADALUPE DE PASO BLANCO (EL RANCHITO)</v>
          </cell>
          <cell r="C348" t="str">
            <v>RA03   CONCESIÓN SERV. BARRIDO MANUAL EN PRINCIPALES VIAL</v>
          </cell>
        </row>
        <row r="349">
          <cell r="A349" t="str">
            <v>GUADALUPE DE RIVERA</v>
          </cell>
          <cell r="C349" t="str">
            <v>RA04   SERV. MONITOREO POR GPS PARA UNIDADES OPERATIVAS</v>
          </cell>
        </row>
        <row r="350">
          <cell r="A350" t="str">
            <v>ALDAMA</v>
          </cell>
          <cell r="C350" t="str">
            <v>RA05   ADQ. DE MOBILIARIO COMUNIDADES</v>
          </cell>
        </row>
        <row r="351">
          <cell r="A351" t="str">
            <v>LAGUNA LARGA</v>
          </cell>
          <cell r="C351" t="str">
            <v>RA06   ADQ. DE MATERIALES PÉTREOS COMUNIDADES</v>
          </cell>
        </row>
        <row r="352">
          <cell r="A352" t="str">
            <v>LAS LIEBRES</v>
          </cell>
          <cell r="C352" t="str">
            <v>RA09   PROGRAMA MI PLAZA</v>
          </cell>
        </row>
        <row r="353">
          <cell r="A353" t="str">
            <v>LO DE JUÁREZ</v>
          </cell>
          <cell r="C353" t="str">
            <v>RA10   CONSTR. DE GAVETAS EN PANTEONES MUNICIPALES</v>
          </cell>
        </row>
        <row r="354">
          <cell r="A354" t="str">
            <v>LO DE SIERRA</v>
          </cell>
          <cell r="C354" t="str">
            <v>RA11   DIGNIFICACIÓN PARADEROS DE TRANSPORTE PÚBLICO</v>
          </cell>
        </row>
        <row r="355">
          <cell r="A355" t="str">
            <v>EJIDO DE MALVAS (LA ARGOLLA)</v>
          </cell>
          <cell r="C355" t="str">
            <v>RA24   APORTACIÓN A PROGRAMA MI PLAZA (MEJORA)</v>
          </cell>
        </row>
        <row r="356">
          <cell r="A356" t="str">
            <v>HACIENDA DE MÁRQUEZ (MÁRQUEZ)</v>
          </cell>
          <cell r="C356" t="str">
            <v>RA25   EJECUCIÓN DEL PROYECTO PARA EL SANEAMIENTO DE AGUA</v>
          </cell>
        </row>
        <row r="357">
          <cell r="A357" t="str">
            <v>SAN JOSÉ DE MARAÑÓN (LA MOCHA)</v>
          </cell>
          <cell r="C357" t="str">
            <v>RB07   EMBOVEDAMIENTO DEL CANAL DE AGUAS NEGRAS</v>
          </cell>
        </row>
        <row r="358">
          <cell r="A358" t="str">
            <v>MOLINO DE SANTA ANA</v>
          </cell>
          <cell r="C358" t="str">
            <v>RC02   1A. APORTACIÓN AL SUBSEMUN</v>
          </cell>
        </row>
        <row r="359">
          <cell r="A359" t="str">
            <v>COLONIA MORELOS DE GUADALUPE DE RIVERA</v>
          </cell>
          <cell r="C359" t="str">
            <v>RC05   INSCRIPCIÓN A ACREDITACIÓN CALEA</v>
          </cell>
        </row>
        <row r="360">
          <cell r="A360" t="str">
            <v>MUNGUÍA</v>
          </cell>
          <cell r="C360" t="str">
            <v>RC06   INSUMOS PARA CERTIFICACIÓN CALEA</v>
          </cell>
        </row>
        <row r="361">
          <cell r="A361" t="str">
            <v>NORIA DE CAMARENA</v>
          </cell>
          <cell r="C361" t="str">
            <v>RC07   MANTTO. ANUAL PREV./CORRECT. CÁMARAS FIJAS Y EN PA</v>
          </cell>
        </row>
        <row r="362">
          <cell r="A362" t="str">
            <v>OJO DE AGUA DE BERMÚDEZ</v>
          </cell>
          <cell r="C362" t="str">
            <v>RC08   PROGRAMA DE PREVENCIÓN DE ADICCIONES DARE</v>
          </cell>
        </row>
        <row r="363">
          <cell r="A363" t="str">
            <v>LA PALMA</v>
          </cell>
          <cell r="C363" t="str">
            <v>RC11   SEGUROS DE VIDA</v>
          </cell>
        </row>
        <row r="364">
          <cell r="A364" t="str">
            <v>PASO BLANCO</v>
          </cell>
          <cell r="C364" t="str">
            <v>RC24   UNIFORMES PARA PERSONAL OPERATIVO</v>
          </cell>
        </row>
        <row r="365">
          <cell r="A365" t="str">
            <v>LAS PEÑITAS</v>
          </cell>
          <cell r="C365" t="str">
            <v>RC25   SUBCOMANDANCIA DE POLICÍA MUNICIPAL DIST PONIENTE</v>
          </cell>
        </row>
        <row r="366">
          <cell r="A366" t="str">
            <v>PEÑUELAS</v>
          </cell>
          <cell r="C366" t="str">
            <v>RC26   CERTIFICACIÓN CALEA, (INSCRIPCION CONGRESOS CALEA)</v>
          </cell>
        </row>
        <row r="367">
          <cell r="A367" t="str">
            <v>POTRERO DE LA NORIA DE CAMARENA</v>
          </cell>
          <cell r="C367" t="str">
            <v>RC27   CERTIFICACIÓN CALEA (CONTROLES DE DETENCION CALEA)</v>
          </cell>
        </row>
        <row r="368">
          <cell r="A368" t="str">
            <v>PROVIDENCIA DE PÉREZ (EL GUANTÓN)</v>
          </cell>
          <cell r="C368" t="str">
            <v>RC28   CERTIFICACIÓN CALEA (CAPACITACIONES ESP CALEA)</v>
          </cell>
        </row>
        <row r="369">
          <cell r="A369" t="str">
            <v>PURÍSIMA DE COVARRUBIAS</v>
          </cell>
          <cell r="C369" t="str">
            <v>RC29   SISTEMA DE VIDEO VIGILANCIA: ADQUISICIÓN, INSTALAC</v>
          </cell>
        </row>
        <row r="370">
          <cell r="A370" t="str">
            <v>PURÍSIMA DE TEMASCATÍO DE ARRIBA</v>
          </cell>
          <cell r="C370" t="str">
            <v>RC30   INSTALACIÓN DE BOTONES DE AUXILIO</v>
          </cell>
        </row>
        <row r="371">
          <cell r="A371" t="str">
            <v>RANCHO NUEVO DE DOLORES (EL CUERO)</v>
          </cell>
          <cell r="C371" t="str">
            <v>RC31   EQUIPOS DE RADIO COMUNICACIÓN Y ADITAMENTOS (PILAS</v>
          </cell>
        </row>
        <row r="372">
          <cell r="A372" t="str">
            <v>RANCHO NUEVO DEL LLANITO</v>
          </cell>
          <cell r="C372" t="str">
            <v>RC32   EQUIPO ANTI MOTÍN</v>
          </cell>
        </row>
        <row r="373">
          <cell r="A373" t="str">
            <v>REFUGIO DE MUNGUÍA</v>
          </cell>
          <cell r="C373" t="str">
            <v>RC33   CASETAS MÓVILES</v>
          </cell>
        </row>
        <row r="374">
          <cell r="A374" t="str">
            <v>EJIDO DEL REFUGIO (LOS LÓPEZ)</v>
          </cell>
          <cell r="C374" t="str">
            <v>RC34   MUNICIONES Y ARMAMENTO</v>
          </cell>
        </row>
        <row r="375">
          <cell r="A375" t="str">
            <v>LOS REYES</v>
          </cell>
          <cell r="C375" t="str">
            <v>RC35   EQUIPAMIENTO PARA POLICÍA MONTADA</v>
          </cell>
        </row>
        <row r="376">
          <cell r="A376" t="str">
            <v>RIVERA DE GUADALUPE</v>
          </cell>
          <cell r="C376" t="str">
            <v>RC36   EQUIPAMIENTO PARA POLICÍA CANINA</v>
          </cell>
        </row>
        <row r="377">
          <cell r="A377" t="str">
            <v>EL ROMERAL</v>
          </cell>
          <cell r="C377" t="str">
            <v>RC37   VEHÍCULOS TERRESTRES</v>
          </cell>
        </row>
        <row r="378">
          <cell r="A378" t="str">
            <v>ROSARIO DE COVARRUBIAS</v>
          </cell>
          <cell r="C378" t="str">
            <v>RC38   CAMIONETAS PICK UP</v>
          </cell>
        </row>
        <row r="379">
          <cell r="A379" t="str">
            <v>LOS SABINOS</v>
          </cell>
          <cell r="C379" t="str">
            <v>RC39   MOTOCICLETAS</v>
          </cell>
        </row>
        <row r="380">
          <cell r="A380" t="str">
            <v>LA SANABRIA</v>
          </cell>
          <cell r="C380" t="str">
            <v>RC40   GRÚAS DE PLATAFORMA</v>
          </cell>
        </row>
        <row r="381">
          <cell r="A381" t="str">
            <v>SAN AGUSTÍN DE LOS TORDOS (SAN AGUSTÍN)</v>
          </cell>
          <cell r="C381" t="str">
            <v>RC41   EQUIPO ESPECIALIZADO PARA EL CONTROL, CONFINAMIENT</v>
          </cell>
        </row>
        <row r="382">
          <cell r="A382" t="str">
            <v>SAN ANTONIO DE CHICO</v>
          </cell>
          <cell r="C382" t="str">
            <v>RC42   EQUIPAMIENTO Y ACCESORIOS PARA EL CONTROL Y EXTINC</v>
          </cell>
        </row>
        <row r="383">
          <cell r="A383" t="str">
            <v>SAN ANTONIO TEXAS</v>
          </cell>
          <cell r="C383" t="str">
            <v>RC43   CURSO BÁSICO DE FORMACIÓN INICIAL PARA PERSONAL DE</v>
          </cell>
        </row>
        <row r="384">
          <cell r="A384" t="str">
            <v>SAN ANTONIO EL RICO</v>
          </cell>
          <cell r="C384" t="str">
            <v>RC44   UNIDAD DE TRASLADO EQUIPADA</v>
          </cell>
        </row>
        <row r="385">
          <cell r="A385" t="str">
            <v>SAN CRISTÓBAL</v>
          </cell>
          <cell r="C385" t="str">
            <v>RD02   OBRAS DE RESCATE DEL CENTRO HISTÓRICO</v>
          </cell>
        </row>
        <row r="386">
          <cell r="A386" t="str">
            <v>SAN DIEGO DEL ROSAL (EL ZORRILLO)</v>
          </cell>
          <cell r="C386" t="str">
            <v>RD10   VIVEROS REVOLUCIÓN</v>
          </cell>
        </row>
        <row r="387">
          <cell r="A387" t="str">
            <v>SAN FRANCISCO DE LA CHARCA (LA CHARCA)</v>
          </cell>
          <cell r="C387" t="str">
            <v>RD12   PROGRAM MIGRANTE 3X1</v>
          </cell>
        </row>
        <row r="388">
          <cell r="A388" t="str">
            <v>SAN IGNACIO DE RIVERA (OJO DE AGUA)</v>
          </cell>
          <cell r="C388" t="str">
            <v>RD22   PROGRAMA PINTA TU ENTORNO</v>
          </cell>
        </row>
        <row r="389">
          <cell r="A389" t="str">
            <v>GRANJA LA PROVIDENCIA</v>
          </cell>
          <cell r="C389" t="str">
            <v>RD29   MANTENIMIENTO Y CONSERVACIÓN DE PLAZAS, ANDADORES</v>
          </cell>
        </row>
        <row r="390">
          <cell r="A390" t="str">
            <v>SAN ISIDRO DE LA CUMBRE</v>
          </cell>
          <cell r="C390" t="str">
            <v>RD30   MANTENIMIENTO DE FUENTES (ADQUISICIÓN DE MATERIALE</v>
          </cell>
        </row>
        <row r="391">
          <cell r="A391" t="str">
            <v>SAN JAVIER</v>
          </cell>
          <cell r="C391" t="str">
            <v>RD31   REPOSICIÓN DE CARPETA ASFÁLTICA EN BACHES</v>
          </cell>
        </row>
        <row r="392">
          <cell r="A392" t="str">
            <v>SAN JOSÉ DE BERNALEJO (EL GUAYABO)</v>
          </cell>
          <cell r="C392" t="str">
            <v>RD32   MANTENIMIENTO DE PAVIMENTOS EN PLAZAS Y ANDADORES</v>
          </cell>
        </row>
        <row r="393">
          <cell r="A393" t="str">
            <v>SAN JOSÉ DE JORGE LÓPEZ (SAN JOSÉ)</v>
          </cell>
          <cell r="C393" t="str">
            <v>RD33   ACCIONES AMBIENTALES Y DE PRESERVACIÓN ECOLÓGICA</v>
          </cell>
        </row>
        <row r="394">
          <cell r="A394" t="str">
            <v>SAN JOSÉ DE LA LAGUNA (LOS RANCHITOS)</v>
          </cell>
          <cell r="C394" t="str">
            <v>RD34   PROYECTOS DE INFRAESTRUCTURA Y EQUIPAMIENTO</v>
          </cell>
        </row>
        <row r="395">
          <cell r="A395" t="str">
            <v>SAN JOSÉ DE CRUCES</v>
          </cell>
          <cell r="C395" t="str">
            <v>RD35   PROY INFRAESTRUCTURA VIAL PARA URBAN VIALIDADES</v>
          </cell>
        </row>
        <row r="396">
          <cell r="A396" t="str">
            <v>SAN JOSÉ DE RIVERA (SAN JOSÉ DE LOS NARANJOS)</v>
          </cell>
          <cell r="C396" t="str">
            <v>RD36   ESTUDIOS, VALIDACIONES Y PERMISOS</v>
          </cell>
        </row>
        <row r="397">
          <cell r="A397" t="str">
            <v>SAN JUAN TEMASCATÍO</v>
          </cell>
          <cell r="C397" t="str">
            <v>RD37   PLANES Y ESTUDIOS PARA LA PLANEACIÓN MUNICIPAL</v>
          </cell>
        </row>
        <row r="398">
          <cell r="A398" t="str">
            <v>NUEVO EJIDO DE SAN LORENZO (SAN LORENZO)</v>
          </cell>
          <cell r="C398" t="str">
            <v>RD38   PROYECTO EJECUTIVO DEL ALBERGUE EN EL POLÍGONO DE</v>
          </cell>
        </row>
        <row r="399">
          <cell r="A399" t="str">
            <v>SAN MIGUEL DEL BRETE</v>
          </cell>
          <cell r="C399" t="str">
            <v>RD39   ACCESO UNIVERSAL (ACCESIBILIDAD Y PASOS PEATONALES</v>
          </cell>
        </row>
        <row r="400">
          <cell r="A400" t="str">
            <v>SAN MIGUEL DE VILLALOBOS</v>
          </cell>
          <cell r="C400" t="str">
            <v>RD55 SUPERVISION Y CONTROL DE CALIDAD</v>
          </cell>
        </row>
        <row r="401">
          <cell r="A401" t="str">
            <v>SAN NICOLÁS TEMASCATÍO</v>
          </cell>
          <cell r="C401" t="str">
            <v>RF01   CAPACITACIÓN Y CERTIFICACIÓN DE OFICIOS</v>
          </cell>
        </row>
        <row r="402">
          <cell r="A402" t="str">
            <v>SAN ROQUE</v>
          </cell>
          <cell r="C402" t="str">
            <v>RF02   CENTROS DE INFORMACIÓN TURÍSTICA</v>
          </cell>
        </row>
        <row r="403">
          <cell r="A403" t="str">
            <v>SANTA BÁRBARA</v>
          </cell>
          <cell r="C403" t="str">
            <v>RF03   EVENTOS MI PYMES</v>
          </cell>
        </row>
        <row r="404">
          <cell r="A404" t="str">
            <v>SANTA ELENA DE LA CRUZ</v>
          </cell>
          <cell r="C404" t="str">
            <v>RF04   PROMOCIÓN ECONÓMICA DEL MUNICIPIO</v>
          </cell>
        </row>
        <row r="405">
          <cell r="A405" t="str">
            <v>SANTA ROSA TEMASCATÍO (SANTA ROSA DE LA CRUZ)</v>
          </cell>
          <cell r="C405" t="str">
            <v>RF05   MÉXICO BIO 2012</v>
          </cell>
        </row>
        <row r="406">
          <cell r="A406" t="str">
            <v>SAN VICENTE</v>
          </cell>
          <cell r="C406" t="str">
            <v>RF06   PROGRAMA EMPRENDEDOR UNIVERSIDADES</v>
          </cell>
        </row>
        <row r="407">
          <cell r="A407" t="str">
            <v>SAN VICENTE DE MALVAS (LA OREJA)</v>
          </cell>
          <cell r="C407" t="str">
            <v>RF07   DIAGNOS INTEGRAL INFRAESTRUCTURA CIUDAD INDUSTRIAL</v>
          </cell>
        </row>
        <row r="408">
          <cell r="A408" t="str">
            <v>SERRANO</v>
          </cell>
          <cell r="C408" t="str">
            <v>RF08   ESTUDIOS COMPLEMENTARIOS CENTRO INTEGRAL ACOPIO</v>
          </cell>
        </row>
        <row r="409">
          <cell r="A409" t="str">
            <v>LA SOLEDAD</v>
          </cell>
          <cell r="C409" t="str">
            <v>RF09   DESARROLLO DE LAS EXPORTACIONES</v>
          </cell>
        </row>
        <row r="410">
          <cell r="A410" t="str">
            <v>SAN JOSÉ DE LA SONAJA</v>
          </cell>
          <cell r="C410" t="str">
            <v>RF10   FOROS EMPRESARIALES</v>
          </cell>
        </row>
        <row r="411">
          <cell r="A411" t="str">
            <v>TARETÁN</v>
          </cell>
          <cell r="C411" t="str">
            <v>RF11   DESARROLLO DE PROYECTOS EMPRENDEDORES</v>
          </cell>
        </row>
        <row r="412">
          <cell r="A412" t="str">
            <v>TEJAMANIL</v>
          </cell>
          <cell r="C412" t="str">
            <v>RF12   TRANSFERENCIA DE MODELO DE INCUBACIÓN PARA INCUBAD</v>
          </cell>
        </row>
        <row r="413">
          <cell r="A413" t="str">
            <v>TINAJA DE BERNALES</v>
          </cell>
          <cell r="C413" t="str">
            <v>RF13   FORTALECIMIENTO DEL PARQUE VEHICULAR DE LA DIRECCI</v>
          </cell>
        </row>
        <row r="414">
          <cell r="A414" t="str">
            <v>TOMELÓPEZ</v>
          </cell>
          <cell r="C414" t="str">
            <v>RF14   SISTEMA DE BOLSA DE EMPLEO</v>
          </cell>
        </row>
        <row r="415">
          <cell r="A415" t="str">
            <v>TOMELOPITOS</v>
          </cell>
          <cell r="C415" t="str">
            <v>RF15   CIUDADES HERMANAS</v>
          </cell>
        </row>
        <row r="416">
          <cell r="A416" t="str">
            <v>LA TRINIDAD DE TEMASCATÍO</v>
          </cell>
          <cell r="C416" t="str">
            <v>RF16   IMPULSO A LAS MICRO, PEQUEÑAS Y MEDIANAS EMPRESAS</v>
          </cell>
        </row>
        <row r="417">
          <cell r="A417" t="str">
            <v>VALENCIANA DE YOSTIRO (VALENCIANA)</v>
          </cell>
          <cell r="C417" t="str">
            <v>RG02   ADQ. INSUMOS PARA OPERACIÓN DE UNID. MÉDICAS MÓV.</v>
          </cell>
        </row>
        <row r="418">
          <cell r="A418" t="str">
            <v>VALENCIANITA</v>
          </cell>
          <cell r="C418" t="str">
            <v>RG05   APOYO A EMERGENCIAS DE SALUD</v>
          </cell>
        </row>
        <row r="419">
          <cell r="A419" t="str">
            <v>EL VENADO DE YOSTIRO (EL VENADO)</v>
          </cell>
          <cell r="C419" t="str">
            <v>RG07   ACCIONES INTEGRALES P/CTRL. RABIA CANINA Y FELINA</v>
          </cell>
        </row>
        <row r="420">
          <cell r="A420" t="str">
            <v>GUADALUPE VILLA CÁRDENAS</v>
          </cell>
          <cell r="C420" t="str">
            <v>RG09   CONSTRUCCIÓN DE VIALIDAD INTERIOR</v>
          </cell>
        </row>
        <row r="421">
          <cell r="A421" t="str">
            <v>ESTACIÓN DE VILLALOBOS</v>
          </cell>
          <cell r="C421" t="str">
            <v>RG10   URBANIZACIÓN DE CALLE DÍAZ ORDAZ</v>
          </cell>
        </row>
        <row r="422">
          <cell r="A422" t="str">
            <v>VISTA HERMOSA</v>
          </cell>
          <cell r="C422" t="str">
            <v>RG11   ACOMETIDA ELÉCTRICA Y RED DE VOZ Y DATOS</v>
          </cell>
        </row>
        <row r="423">
          <cell r="A423" t="str">
            <v>LA ZAHURDA</v>
          </cell>
          <cell r="C423" t="str">
            <v>RG12   PRIMERA ASIGNACIÓN URBANIZACIÓN DE LA CALLE MADRIL</v>
          </cell>
        </row>
        <row r="424">
          <cell r="A424" t="str">
            <v>SAN AGUSTÍN EL ALTO (LA ARAÑA)</v>
          </cell>
          <cell r="C424" t="str">
            <v>RG13   REHABILITACIÓN Y EQUIPAMIENTO DEL CENTRO DE ATENCI</v>
          </cell>
        </row>
        <row r="425">
          <cell r="A425" t="str">
            <v>CAMINO REAL</v>
          </cell>
          <cell r="C425" t="str">
            <v>RH01   ESPACIOS PÚBLICOS P/COMBATE A LA POBREZA URBANA</v>
          </cell>
        </row>
        <row r="426">
          <cell r="A426" t="str">
            <v>EL CAPRICHO</v>
          </cell>
          <cell r="C426" t="str">
            <v>RH04   ACCIONES SOCIALES DEL PROGRAMA HÁBITAT</v>
          </cell>
        </row>
        <row r="427">
          <cell r="A427" t="str">
            <v>EL CUELLO</v>
          </cell>
          <cell r="C427" t="str">
            <v>RH05   ACCIONES SOCIALES PROGR. RESCATE DE ESPACIOS PÚBLI</v>
          </cell>
        </row>
        <row r="428">
          <cell r="A428" t="str">
            <v>RANCHO MONTELEÓN</v>
          </cell>
          <cell r="C428" t="str">
            <v>RH09   APORTACION AL CONVENIO DE COINVERSION SOCIAL</v>
          </cell>
        </row>
        <row r="429">
          <cell r="A429" t="str">
            <v>LA MORADA</v>
          </cell>
          <cell r="C429" t="str">
            <v>RH15   APOYO A ORGANIZACIONES SOCIEDAD CIVIL PARA INFRAES</v>
          </cell>
        </row>
        <row r="430">
          <cell r="A430" t="str">
            <v>SAN FRANCISCO DE LA CHARCA (EL NIDO)</v>
          </cell>
          <cell r="C430" t="str">
            <v>RI01   APOYOS ECONÓMICOS EDUCATIVOS JUNTOS EN MOVIMIENTO</v>
          </cell>
        </row>
        <row r="431">
          <cell r="A431" t="str">
            <v>NORIA DE MUNGUÍA</v>
          </cell>
          <cell r="C431" t="str">
            <v>RI03   ESPACIOS EDUCATIVOS REHABILITADOS (ESCUELA DIGNA)</v>
          </cell>
        </row>
        <row r="432">
          <cell r="A432" t="str">
            <v>NUEVA COLONIA COPALILLO (EL ATORÓN)</v>
          </cell>
          <cell r="C432" t="str">
            <v>RI04   INSTIT. EDUCAT. CON EQUIPAM. (ESCUELAS DE CALIDAD)</v>
          </cell>
        </row>
        <row r="433">
          <cell r="A433" t="str">
            <v>PROVIDENCIA DE SAN ANTONIO</v>
          </cell>
          <cell r="C433" t="str">
            <v>RI05   APOYO A INSTIT. EDUCAT. CON EQUIPAMIENTO</v>
          </cell>
        </row>
        <row r="434">
          <cell r="A434" t="str">
            <v>RANCHO NUEVO DE YOSTIRO</v>
          </cell>
          <cell r="C434" t="str">
            <v>RI06   INSTIT. EDUCAT. CON DOTACIÓN DE MOBILIARIO</v>
          </cell>
        </row>
        <row r="435">
          <cell r="A435" t="str">
            <v>COLONIA LA SOLEDAD</v>
          </cell>
          <cell r="C435" t="str">
            <v>RI07   ESPACIOS EDUCATIVOS CONSTRUIDOS O REHABILITADOS</v>
          </cell>
        </row>
        <row r="436">
          <cell r="A436" t="str">
            <v>TAMAHÚLA</v>
          </cell>
          <cell r="C436" t="str">
            <v>RI10   FORTALEC. INFRAESTRUCTURA DE UNIDADES DEPORTIVAS</v>
          </cell>
        </row>
        <row r="437">
          <cell r="A437" t="str">
            <v>VENADO DE SAN LORENZO (EL VENADO)</v>
          </cell>
          <cell r="C437" t="str">
            <v>RI12   FESTIVAL DE JAZZ</v>
          </cell>
        </row>
        <row r="438">
          <cell r="A438" t="str">
            <v>BETANIA</v>
          </cell>
          <cell r="C438" t="str">
            <v>RI13   2A.  ET. REHAB. EDIFICIOS BIBLIOTECAS PUB. MUNIC.</v>
          </cell>
        </row>
        <row r="439">
          <cell r="A439" t="str">
            <v>PRODUCTOS INDUSTRIALES DEL BAJÍO</v>
          </cell>
          <cell r="C439" t="str">
            <v>RI15   PROMOCIÓN DE ACTIVIDADES CULTURALES</v>
          </cell>
        </row>
        <row r="440">
          <cell r="A440" t="str">
            <v>GRANJA LOS CEDROS (RANCHO LOS CEDROS)</v>
          </cell>
          <cell r="C440" t="str">
            <v>RI22   ADQUISICIÓN DE RESERVA TERRITORIAL PARA INSTITUCIO</v>
          </cell>
        </row>
        <row r="441">
          <cell r="A441" t="str">
            <v>CIUDAD INDUSTRIAL IRAPUATO</v>
          </cell>
          <cell r="C441" t="str">
            <v>RI23   FORTALECIMIENTO DE LA ORQUESTA SINFÓNICA INFANTIL</v>
          </cell>
        </row>
        <row r="442">
          <cell r="A442" t="str">
            <v>LA COFRADÍA</v>
          </cell>
          <cell r="C442" t="str">
            <v>RJ32   REHAB DE CALLES EN ZONAS DE MARGINACION</v>
          </cell>
        </row>
        <row r="443">
          <cell r="A443" t="str">
            <v>EMPACADORA AGRÍCOLA</v>
          </cell>
          <cell r="C443" t="str">
            <v>RK03   PAGO DE OBLIGACIONES FINANCIERAS</v>
          </cell>
        </row>
        <row r="444">
          <cell r="A444" t="str">
            <v>GRANJA LA ESTACADA</v>
          </cell>
          <cell r="C444" t="str">
            <v>RK06   REHABILITACIÓN Y MANTENIMIENTO DE EDIFICIOS PÚBLIC</v>
          </cell>
        </row>
        <row r="445">
          <cell r="A445" t="str">
            <v>EL GARBANZO</v>
          </cell>
        </row>
        <row r="446">
          <cell r="A446" t="str">
            <v>LA LUZ DEL DÍA (EJIDO DE LA SONAJA)</v>
          </cell>
        </row>
        <row r="447">
          <cell r="A447" t="str">
            <v>GRANJA LOS PINOS</v>
          </cell>
        </row>
        <row r="448">
          <cell r="A448" t="str">
            <v>LOMA DE LOS CONEJOS (RANCHO ALEGRE)</v>
          </cell>
        </row>
        <row r="449">
          <cell r="A449" t="str">
            <v>GRANJA LA CHARCA</v>
          </cell>
        </row>
        <row r="450">
          <cell r="A450" t="str">
            <v>RANCHO SAN JOAQUÍN</v>
          </cell>
        </row>
        <row r="451">
          <cell r="A451" t="str">
            <v>SAN JOSÉ DE VÍBORAS</v>
          </cell>
        </row>
        <row r="452">
          <cell r="A452" t="str">
            <v>SAN LUIS DEL JÁNAMO (EL MORADO)</v>
          </cell>
        </row>
        <row r="453">
          <cell r="A453" t="str">
            <v>SANTA ELENA</v>
          </cell>
        </row>
        <row r="454">
          <cell r="A454" t="str">
            <v>GRANJA LOS SAUCES</v>
          </cell>
        </row>
        <row r="455">
          <cell r="A455" t="str">
            <v>GRANJA SOFÍA</v>
          </cell>
        </row>
        <row r="456">
          <cell r="A456" t="str">
            <v>GRANJA EL VOLADOR</v>
          </cell>
        </row>
        <row r="457">
          <cell r="A457" t="str">
            <v>LA PRESA DE SAN ANTONIO (RAÚL RIVERA)</v>
          </cell>
        </row>
        <row r="458">
          <cell r="A458" t="str">
            <v>GRANJA LA ZARCA</v>
          </cell>
        </row>
        <row r="459">
          <cell r="A459" t="str">
            <v>SAN ANTONIO</v>
          </cell>
        </row>
        <row r="460">
          <cell r="A460" t="str">
            <v>LA PLAYA</v>
          </cell>
        </row>
        <row r="461">
          <cell r="A461" t="str">
            <v>GRANJA ISABELITA</v>
          </cell>
        </row>
        <row r="462">
          <cell r="A462" t="str">
            <v>SANTA FE DE MUNGUÍA</v>
          </cell>
        </row>
        <row r="463">
          <cell r="A463" t="str">
            <v>LOS JUANES</v>
          </cell>
        </row>
        <row r="464">
          <cell r="A464" t="str">
            <v>ESTACIÓN VIEYRA (GRANJA OFELIA)</v>
          </cell>
        </row>
        <row r="465">
          <cell r="A465" t="str">
            <v>VISTA HERMOSA (SAN FRANCISCO DE LA CRUZ)</v>
          </cell>
        </row>
        <row r="466">
          <cell r="A466" t="str">
            <v>SAN JOSÉ DE BERNALEJO (EL RANCHITO)</v>
          </cell>
        </row>
        <row r="467">
          <cell r="A467" t="str">
            <v>GRANJA EL TECOLOTE</v>
          </cell>
        </row>
        <row r="468">
          <cell r="A468" t="str">
            <v>LA ESPERANCITA</v>
          </cell>
        </row>
        <row r="469">
          <cell r="A469" t="str">
            <v>SAN JOSÉ</v>
          </cell>
        </row>
        <row r="470">
          <cell r="A470" t="str">
            <v>GRANJA GUADALUPE</v>
          </cell>
        </row>
        <row r="471">
          <cell r="A471" t="str">
            <v>LA SONAJA (GRANJA BORJA)</v>
          </cell>
        </row>
        <row r="472">
          <cell r="A472" t="str">
            <v>VILLAS DE IRAPUATO</v>
          </cell>
        </row>
        <row r="473">
          <cell r="A473" t="str">
            <v>GRANJA PASO BLANCO (JOSÉ TAFOLLA)</v>
          </cell>
        </row>
        <row r="474">
          <cell r="A474" t="str">
            <v>GRANJA PASO BLANCO (PIERO ZARATINNI)</v>
          </cell>
        </row>
        <row r="475">
          <cell r="A475" t="str">
            <v>LA PILA DE LOS HERNÁNDEZ (LA PILA)</v>
          </cell>
        </row>
        <row r="476">
          <cell r="A476" t="str">
            <v>RANCHO DE LOS RODRÍGUEZ</v>
          </cell>
        </row>
        <row r="477">
          <cell r="A477" t="str">
            <v>EL VENADITO</v>
          </cell>
        </row>
        <row r="478">
          <cell r="A478" t="str">
            <v>SAN MIGUEL DEL BRETE (EL BRETE)</v>
          </cell>
        </row>
        <row r="479">
          <cell r="A479" t="str">
            <v>LA FLORIDA</v>
          </cell>
        </row>
        <row r="480">
          <cell r="A480" t="str">
            <v>LA CONCEPCIÓN</v>
          </cell>
        </row>
        <row r="481">
          <cell r="A481" t="str">
            <v>NAVIDAD</v>
          </cell>
        </row>
        <row r="482">
          <cell r="A482" t="str">
            <v>NORIA NUEVA</v>
          </cell>
        </row>
        <row r="483">
          <cell r="A483" t="str">
            <v>SAN CARLOS</v>
          </cell>
        </row>
        <row r="484">
          <cell r="A484" t="str">
            <v>VISTA HERMOSA</v>
          </cell>
        </row>
        <row r="485">
          <cell r="A485" t="str">
            <v>EL MONTE</v>
          </cell>
        </row>
        <row r="486">
          <cell r="A486" t="str">
            <v>UNIDAD HABITACIONAL 16 CIUDAD INDUSTRIAL</v>
          </cell>
        </row>
        <row r="487">
          <cell r="A487" t="str">
            <v>LOS MARTÍNEZ (LA BAJADA A SAN ISIDRO)</v>
          </cell>
        </row>
        <row r="488">
          <cell r="A488" t="str">
            <v>EX-HACIENDA DE BUENAVISTA (EL GABAZO)</v>
          </cell>
        </row>
        <row r="489">
          <cell r="A489" t="str">
            <v>EL FIERRO (LOS RAYAS)</v>
          </cell>
        </row>
        <row r="490">
          <cell r="A490" t="str">
            <v>GRANJA ALFREDO SÁNCHEZ</v>
          </cell>
        </row>
        <row r="491">
          <cell r="A491" t="str">
            <v>GRANJA LAS CABECITAS (OCTAVIO RAMÍREZ)</v>
          </cell>
        </row>
        <row r="492">
          <cell r="A492" t="str">
            <v>GRANJA LAS CARMELITAS</v>
          </cell>
        </row>
        <row r="493">
          <cell r="A493" t="str">
            <v>GRANJA EL ESPINERO (FERNANDO ORTEGA)</v>
          </cell>
        </row>
        <row r="494">
          <cell r="A494" t="str">
            <v>GRANJA FABIOLA</v>
          </cell>
        </row>
        <row r="495">
          <cell r="A495" t="str">
            <v>GRANJA LA GUACAMAYA</v>
          </cell>
        </row>
        <row r="496">
          <cell r="A496" t="str">
            <v>GRANJA HERNÁNDEZ</v>
          </cell>
        </row>
        <row r="497">
          <cell r="A497" t="str">
            <v>GRANJA LA LUZ</v>
          </cell>
        </row>
        <row r="498">
          <cell r="A498" t="str">
            <v>SAN MIGUELITO</v>
          </cell>
        </row>
        <row r="499">
          <cell r="A499" t="str">
            <v>CABAÑAS LOMA DEL MARQUÉS</v>
          </cell>
        </row>
        <row r="500">
          <cell r="A500" t="str">
            <v>MARTÍNEZ RIVAS</v>
          </cell>
        </row>
        <row r="501">
          <cell r="A501" t="str">
            <v>EL MONTE (SOCORRO SOLÓRZANO)</v>
          </cell>
        </row>
        <row r="502">
          <cell r="A502" t="str">
            <v>PEQUEÑA PROPIEDAD DURÁN</v>
          </cell>
        </row>
        <row r="503">
          <cell r="A503" t="str">
            <v>GRANJA LA ENCANTADA (RANCHO LA ENCANTADA)</v>
          </cell>
        </row>
        <row r="504">
          <cell r="A504" t="str">
            <v>EL ROSARIO</v>
          </cell>
        </row>
        <row r="505">
          <cell r="A505" t="str">
            <v>RUIZ RIVAS</v>
          </cell>
        </row>
        <row r="506">
          <cell r="A506" t="str">
            <v>SAN FRANCISCO DE LA CRUZ</v>
          </cell>
        </row>
        <row r="507">
          <cell r="A507" t="str">
            <v>SHANGRILÁ</v>
          </cell>
        </row>
        <row r="508">
          <cell r="A508" t="str">
            <v>GRANJA EL TECOLOTE</v>
          </cell>
        </row>
        <row r="509">
          <cell r="A509" t="str">
            <v>BOULEVARD VILLAS DE IRAPUATO KM. UNO</v>
          </cell>
        </row>
        <row r="510">
          <cell r="A510" t="str">
            <v>GRANJA GONZALO GUTIÉRREZ</v>
          </cell>
        </row>
        <row r="511">
          <cell r="A511" t="str">
            <v>GRANJA GONZÁLEZ</v>
          </cell>
        </row>
        <row r="512">
          <cell r="A512" t="str">
            <v>GRANJA LINARES</v>
          </cell>
        </row>
        <row r="513">
          <cell r="A513" t="str">
            <v>GRANJA LOS RAZO</v>
          </cell>
        </row>
        <row r="514">
          <cell r="A514" t="str">
            <v>LA CHARCA DE SAN JOSÉ (GRANJA RENOVALES)</v>
          </cell>
        </row>
        <row r="515">
          <cell r="A515" t="str">
            <v>LA PRESITA DE ARANDAS</v>
          </cell>
        </row>
        <row r="516">
          <cell r="A516" t="str">
            <v>FRACCIONAMIENTO ANÁHUAC (CAMPO DE TIRO)</v>
          </cell>
        </row>
        <row r="517">
          <cell r="A517" t="str">
            <v>CAMPO DE GOLF</v>
          </cell>
        </row>
        <row r="518">
          <cell r="A518" t="str">
            <v>GRANJA COLORINES</v>
          </cell>
        </row>
        <row r="519">
          <cell r="A519" t="str">
            <v>GRANJA FALCÓN</v>
          </cell>
        </row>
        <row r="520">
          <cell r="A520" t="str">
            <v>AGROPECUARIA SOL (LAGUNA DE ABRAHAM)</v>
          </cell>
        </row>
        <row r="521">
          <cell r="A521" t="str">
            <v>GRANJA MARÍA EUGENIA (GRANJA SAN IGNACIO)</v>
          </cell>
        </row>
        <row r="522">
          <cell r="A522" t="str">
            <v>GRANJA EL MATOCHE</v>
          </cell>
        </row>
        <row r="523">
          <cell r="A523" t="str">
            <v>GRANJA MENDOZA</v>
          </cell>
        </row>
        <row r="524">
          <cell r="A524" t="str">
            <v>GRANJA SAN IGNACIO</v>
          </cell>
        </row>
        <row r="525">
          <cell r="A525" t="str">
            <v>GRANJA SAN VICENTE DE MALVAS</v>
          </cell>
        </row>
        <row r="526">
          <cell r="A526" t="str">
            <v>GRANJA EL TEPAMAL</v>
          </cell>
        </row>
        <row r="527">
          <cell r="A527" t="str">
            <v>LOMAS DE TEPAMAL (GRANJAS)</v>
          </cell>
        </row>
        <row r="528">
          <cell r="A528" t="str">
            <v>NUEVA COLONIA PURÍSIMA</v>
          </cell>
        </row>
        <row r="529">
          <cell r="A529" t="str">
            <v>RANCHO EL RÍO</v>
          </cell>
        </row>
        <row r="530">
          <cell r="A530" t="str">
            <v>EL BOSQUE</v>
          </cell>
        </row>
        <row r="531">
          <cell r="A531" t="str">
            <v>EL TRIÁNGULO (LOS SAUCES)</v>
          </cell>
        </row>
        <row r="532">
          <cell r="A532" t="str">
            <v>COLONIA DE LOS LÓPEZ (LA GORDA SOLA)</v>
          </cell>
        </row>
        <row r="533">
          <cell r="A533" t="str">
            <v>GRANJA LOMA DE DOLORES</v>
          </cell>
        </row>
        <row r="534">
          <cell r="A534" t="str">
            <v>EL CUERO (RANCHO EL CUERO)</v>
          </cell>
        </row>
        <row r="535">
          <cell r="A535" t="str">
            <v>GRANJA EL DORADO</v>
          </cell>
        </row>
        <row r="536">
          <cell r="A536" t="str">
            <v>COLONIA PLAN VIVIRÁ</v>
          </cell>
        </row>
        <row r="537">
          <cell r="A537" t="str">
            <v>GRANJA LA FLORIDA</v>
          </cell>
        </row>
        <row r="538">
          <cell r="A538" t="str">
            <v>SAN FRANCISCO (GERMÁN FORTANEL)</v>
          </cell>
        </row>
        <row r="539">
          <cell r="A539" t="str">
            <v>GRANJA VIBORILLAS (RANCHO VIBORILLAS)</v>
          </cell>
        </row>
        <row r="540">
          <cell r="A540" t="str">
            <v>PURÍSIMA DE TEMASCATÍO DE ABAJO</v>
          </cell>
        </row>
        <row r="541">
          <cell r="A541" t="str">
            <v>LAS MALVAS (EL RESBALÓN)</v>
          </cell>
        </row>
        <row r="542">
          <cell r="A542" t="str">
            <v>EMPACADORA DE PRODUCTOS VEGETALES</v>
          </cell>
        </row>
        <row r="543">
          <cell r="A543" t="str">
            <v>GRANJA SAN ENRIQUE</v>
          </cell>
        </row>
        <row r="544">
          <cell r="A544" t="str">
            <v>GRANJA EL ESCONDITE</v>
          </cell>
        </row>
        <row r="545">
          <cell r="A545" t="str">
            <v>J. JESÚS RODRÍGUEZ</v>
          </cell>
        </row>
        <row r="546">
          <cell r="A546" t="str">
            <v>VILLA DE HERRERA</v>
          </cell>
        </row>
        <row r="547">
          <cell r="A547" t="str">
            <v>NUEVO EJIDO EMILIANO ZAPATA (FRANCISCO NIETO)</v>
          </cell>
        </row>
        <row r="548">
          <cell r="A548" t="str">
            <v>GRANJA GUADALUPE</v>
          </cell>
        </row>
        <row r="549">
          <cell r="A549" t="str">
            <v>CINVESTAV</v>
          </cell>
        </row>
        <row r="550">
          <cell r="A550" t="str">
            <v>FRACCIÓN MUNGUÍA (EL MAYOR)</v>
          </cell>
        </row>
        <row r="551">
          <cell r="A551" t="str">
            <v>LA HUERTA DEL NARANJAL</v>
          </cell>
        </row>
        <row r="552">
          <cell r="A552" t="str">
            <v>COLONIA ARTEAGA</v>
          </cell>
        </row>
        <row r="553">
          <cell r="A553" t="str">
            <v>GRANJA SAN LUIS</v>
          </cell>
        </row>
        <row r="554">
          <cell r="A554" t="str">
            <v>GRANJA GUADALUPE</v>
          </cell>
        </row>
        <row r="555">
          <cell r="A555" t="str">
            <v>DIVISADERO (SANTA ELENA)</v>
          </cell>
        </row>
        <row r="556">
          <cell r="A556" t="str">
            <v>LAS CASITAS</v>
          </cell>
        </row>
        <row r="557">
          <cell r="A557" t="str">
            <v>COLONIA VISTA ALEGRE</v>
          </cell>
        </row>
        <row r="558">
          <cell r="A558" t="str">
            <v>GRANJA ALBERTO GONZÁLEZ</v>
          </cell>
        </row>
        <row r="559">
          <cell r="A559" t="str">
            <v>CASA DE LOS MURILLO</v>
          </cell>
        </row>
        <row r="560">
          <cell r="A560" t="str">
            <v>LOS CORRALES</v>
          </cell>
        </row>
        <row r="561">
          <cell r="A561" t="str">
            <v>GRANJA EL AMIGO</v>
          </cell>
        </row>
        <row r="562">
          <cell r="A562" t="str">
            <v>GRANJA MEXICALI</v>
          </cell>
        </row>
        <row r="563">
          <cell r="A563" t="str">
            <v>EL CERRITO</v>
          </cell>
        </row>
        <row r="564">
          <cell r="A564" t="str">
            <v>GRANJA EL GARAMBULLO (EL MONTE)</v>
          </cell>
        </row>
        <row r="565">
          <cell r="A565" t="str">
            <v>GRANJA DE LOS POLLOS</v>
          </cell>
        </row>
        <row r="566">
          <cell r="A566" t="str">
            <v>FRACCIÓN SAN MIGUELITO (LUIS MIONI)</v>
          </cell>
        </row>
        <row r="567">
          <cell r="A567" t="str">
            <v>GRANJA LAS PALMAS</v>
          </cell>
        </row>
        <row r="568">
          <cell r="A568" t="str">
            <v>GRANJA LOS FRAUSTO</v>
          </cell>
        </row>
        <row r="569">
          <cell r="A569" t="str">
            <v>GRANJA DE DON JOSÉ SOTO (GRANJA DE DON JOSÉ)</v>
          </cell>
        </row>
        <row r="570">
          <cell r="A570" t="str">
            <v>GRANJA LA CHALA</v>
          </cell>
        </row>
        <row r="571">
          <cell r="A571" t="str">
            <v>GRANJA LAS GOLONDRINAS</v>
          </cell>
        </row>
        <row r="572">
          <cell r="A572" t="str">
            <v>GRANJA RODRÍGUEZ</v>
          </cell>
        </row>
        <row r="573">
          <cell r="A573" t="str">
            <v>LOS CISNEROS</v>
          </cell>
        </row>
        <row r="574">
          <cell r="A574" t="str">
            <v>GRANJA SAN LUIS</v>
          </cell>
        </row>
        <row r="575">
          <cell r="A575" t="str">
            <v>ADOLFO HERNÁNDEZ (POZO DOS)</v>
          </cell>
        </row>
        <row r="576">
          <cell r="A576" t="str">
            <v>LAS ALFALFAS</v>
          </cell>
        </row>
        <row r="577">
          <cell r="A577" t="str">
            <v>ALFONSO BRAVO</v>
          </cell>
        </row>
        <row r="578">
          <cell r="A578" t="str">
            <v>ALFONSO MARTÍNEZ VELA (ANTENA XEBO)</v>
          </cell>
        </row>
        <row r="579">
          <cell r="A579" t="str">
            <v>ALTO CANAL</v>
          </cell>
        </row>
        <row r="580">
          <cell r="A580" t="str">
            <v>EL ALTO COLORADO</v>
          </cell>
        </row>
        <row r="581">
          <cell r="A581" t="str">
            <v>ANTONIO CAMPOS</v>
          </cell>
        </row>
        <row r="582">
          <cell r="A582" t="str">
            <v>ANTONIO RODRÍGUEZ</v>
          </cell>
        </row>
        <row r="583">
          <cell r="A583" t="str">
            <v>GRANJA LOS PINOS</v>
          </cell>
        </row>
        <row r="584">
          <cell r="A584" t="str">
            <v>BAJADA DE CUARTA BRIGADA</v>
          </cell>
        </row>
        <row r="585">
          <cell r="A585" t="str">
            <v>BASE LUPITA (GUADALUPE MIRAMONTES)</v>
          </cell>
        </row>
        <row r="586">
          <cell r="A586" t="str">
            <v>BODEGA DE CUARTA BRIGADA</v>
          </cell>
        </row>
        <row r="587">
          <cell r="A587" t="str">
            <v>BODEGA DELTA (BODEGA DE IRAPUATO)</v>
          </cell>
        </row>
        <row r="588">
          <cell r="A588" t="str">
            <v>EL BORBOLLÓN</v>
          </cell>
        </row>
        <row r="589">
          <cell r="A589" t="str">
            <v>LOS CAMACHO</v>
          </cell>
        </row>
        <row r="590">
          <cell r="A590" t="str">
            <v>CAMINO A SAN JAVIER (LA HUIZACHERA)</v>
          </cell>
        </row>
        <row r="591">
          <cell r="A591" t="str">
            <v>CÁNDIDO NAVARRO</v>
          </cell>
        </row>
        <row r="592">
          <cell r="A592" t="str">
            <v>EL CANELO</v>
          </cell>
        </row>
        <row r="593">
          <cell r="A593" t="str">
            <v>EL CAPULÍN DE YOSTIRO</v>
          </cell>
        </row>
        <row r="594">
          <cell r="A594" t="str">
            <v>CARRETERA ABASOLO-IRAPUATO KM. OCHO</v>
          </cell>
        </row>
        <row r="595">
          <cell r="A595" t="str">
            <v>CASA DE DON CHILO (EL MOGOTE DEL DIABLO)</v>
          </cell>
        </row>
        <row r="596">
          <cell r="A596" t="str">
            <v>CASA DE LOS GARCÍA</v>
          </cell>
        </row>
        <row r="597">
          <cell r="A597" t="str">
            <v>CASA DE LOS MIRANDA</v>
          </cell>
        </row>
        <row r="598">
          <cell r="A598" t="str">
            <v>CASA DE LOS RAMÍREZ</v>
          </cell>
        </row>
        <row r="599">
          <cell r="A599" t="str">
            <v>CASA DEL PANADERO</v>
          </cell>
        </row>
        <row r="600">
          <cell r="A600" t="str">
            <v>EL CERRITO DE ENMEDIO</v>
          </cell>
        </row>
        <row r="601">
          <cell r="A601" t="str">
            <v>CERRITO DE LA LAGUNA (LUCIO OCHOA)</v>
          </cell>
        </row>
        <row r="602">
          <cell r="A602" t="str">
            <v>CERRO BLANCO</v>
          </cell>
        </row>
        <row r="603">
          <cell r="A603" t="str">
            <v>CERRO PRIETO</v>
          </cell>
        </row>
        <row r="604">
          <cell r="A604" t="str">
            <v>CERRO PRIETO</v>
          </cell>
        </row>
        <row r="605">
          <cell r="A605" t="str">
            <v>CONGELADORA VILLA VERDE</v>
          </cell>
        </row>
        <row r="606">
          <cell r="A606" t="str">
            <v>CHAVACÁN</v>
          </cell>
        </row>
        <row r="607">
          <cell r="A607" t="str">
            <v>CHICHÍNGARO</v>
          </cell>
        </row>
        <row r="608">
          <cell r="A608" t="str">
            <v>LA CINTA DE BERNALES</v>
          </cell>
        </row>
        <row r="609">
          <cell r="A609" t="str">
            <v>COLONIA COPALILLO (MANUELA PÉREZ)</v>
          </cell>
        </row>
        <row r="610">
          <cell r="A610" t="str">
            <v>COLONIA LAS MARAVILLAS</v>
          </cell>
        </row>
        <row r="611">
          <cell r="A611" t="str">
            <v>CORRALÓN FEDERAL</v>
          </cell>
        </row>
        <row r="612">
          <cell r="A612" t="str">
            <v>DOCTOR RAÚL JARAMILLO</v>
          </cell>
        </row>
        <row r="613">
          <cell r="A613" t="str">
            <v>LOS DUARTE</v>
          </cell>
        </row>
        <row r="614">
          <cell r="A614" t="str">
            <v>EJIDO DE SAN JOSÉ (JESÚS PÉREZ)</v>
          </cell>
        </row>
        <row r="615">
          <cell r="A615" t="str">
            <v>EJIDO LO DE JUÁREZ (ANTONIO JUÁREZ)</v>
          </cell>
        </row>
        <row r="616">
          <cell r="A616" t="str">
            <v>EJIDO MORELOS (GRANJA EL PIRUL)</v>
          </cell>
        </row>
        <row r="617">
          <cell r="A617" t="str">
            <v>EL PUENTE DEL AGUA NEGRA</v>
          </cell>
        </row>
        <row r="618">
          <cell r="A618" t="str">
            <v>EL SAUZ BENDITO</v>
          </cell>
        </row>
        <row r="619">
          <cell r="A619" t="str">
            <v>CORRALÓN FEDERAL</v>
          </cell>
        </row>
        <row r="620">
          <cell r="A620" t="str">
            <v>ENTRONQUE A CUERÁMARO (KM. 15)</v>
          </cell>
        </row>
        <row r="621">
          <cell r="A621" t="str">
            <v>LA ESPERANZA</v>
          </cell>
        </row>
        <row r="622">
          <cell r="A622" t="str">
            <v>EL ESPINERO (RANCHO DE DON BENE)</v>
          </cell>
        </row>
        <row r="623">
          <cell r="A623" t="str">
            <v>EL ESPINERO (PEDRO IBARRA)</v>
          </cell>
        </row>
        <row r="624">
          <cell r="A624" t="str">
            <v>ESTACIÓN DE RIVERA</v>
          </cell>
        </row>
        <row r="625">
          <cell r="A625" t="str">
            <v>PARQUE INDUSTRIAL</v>
          </cell>
        </row>
        <row r="626">
          <cell r="A626" t="str">
            <v>EX-HACIENDA SAN MIGUELITO LOTE UNO</v>
          </cell>
        </row>
        <row r="627">
          <cell r="A627" t="str">
            <v>EX-HACIENDA SAN ROQUE</v>
          </cell>
        </row>
        <row r="628">
          <cell r="A628" t="str">
            <v>LA FORRAJERA</v>
          </cell>
        </row>
        <row r="629">
          <cell r="A629" t="str">
            <v>FRACCIONAMIENTO CAMPESTRE LAS FLORES</v>
          </cell>
        </row>
        <row r="630">
          <cell r="A630" t="str">
            <v>LOS FRESNOS</v>
          </cell>
        </row>
        <row r="631">
          <cell r="A631" t="str">
            <v>NOÉ GONZÁLEZ</v>
          </cell>
        </row>
        <row r="632">
          <cell r="A632" t="str">
            <v>LA CABAÑA</v>
          </cell>
        </row>
        <row r="633">
          <cell r="A633" t="str">
            <v>GRANJA ANTONIO ZAVALA (LA ZAHURDA)</v>
          </cell>
        </row>
        <row r="634">
          <cell r="A634" t="str">
            <v>GRANJA ARIEL GARCÍA</v>
          </cell>
        </row>
        <row r="635">
          <cell r="A635" t="str">
            <v>GRANJA BUENAVISTA</v>
          </cell>
        </row>
        <row r="636">
          <cell r="A636" t="str">
            <v>GRANJA CALDERÓN</v>
          </cell>
        </row>
        <row r="637">
          <cell r="A637" t="str">
            <v>GRANJA CAMINO REAL</v>
          </cell>
        </row>
        <row r="638">
          <cell r="A638" t="str">
            <v>GRANJA CABAÑAS</v>
          </cell>
        </row>
        <row r="639">
          <cell r="A639" t="str">
            <v>GRANJA DE ADOLFO</v>
          </cell>
        </row>
        <row r="640">
          <cell r="A640" t="str">
            <v>GRANJA DE AGUSTÍN GARCÍA</v>
          </cell>
        </row>
        <row r="641">
          <cell r="A641" t="str">
            <v>GRANJA DE DON PANCHO RIVERA</v>
          </cell>
        </row>
        <row r="642">
          <cell r="A642" t="str">
            <v>GRANJA DE LA SEÑORA DUKE</v>
          </cell>
        </row>
        <row r="643">
          <cell r="A643" t="str">
            <v>GRANJA DE LAS GALLINAS</v>
          </cell>
        </row>
        <row r="644">
          <cell r="A644" t="str">
            <v>GRANJA DE LOS CASTAÑEDA</v>
          </cell>
        </row>
        <row r="645">
          <cell r="A645" t="str">
            <v>GRANJA DE LOS SÁNCHEZ CASTAÑEDA</v>
          </cell>
        </row>
        <row r="646">
          <cell r="A646" t="str">
            <v>GRANJA EL ROSARIO DOS</v>
          </cell>
        </row>
        <row r="647">
          <cell r="A647" t="str">
            <v>GRANJA DÍAZ</v>
          </cell>
        </row>
        <row r="648">
          <cell r="A648" t="str">
            <v>GRANJA LOS CEDROS (DANIEL BRAVO)</v>
          </cell>
        </row>
        <row r="649">
          <cell r="A649" t="str">
            <v>GRANJA EL CARMEN</v>
          </cell>
        </row>
        <row r="650">
          <cell r="A650" t="str">
            <v>GRANJA EL CERRITO</v>
          </cell>
        </row>
        <row r="651">
          <cell r="A651" t="str">
            <v>GRANJA EL CHARRO</v>
          </cell>
        </row>
        <row r="652">
          <cell r="A652" t="str">
            <v>GRANJA AVÍCOLA EL MIRADOR</v>
          </cell>
        </row>
        <row r="653">
          <cell r="A653" t="str">
            <v>GRANJA EL MOLINO</v>
          </cell>
        </row>
        <row r="654">
          <cell r="A654" t="str">
            <v>GRANJA EL PIRUL</v>
          </cell>
        </row>
        <row r="655">
          <cell r="A655" t="str">
            <v>GRANJA EL PORVENIR</v>
          </cell>
        </row>
        <row r="656">
          <cell r="A656" t="str">
            <v>GRANJA EL ROBLE</v>
          </cell>
        </row>
        <row r="657">
          <cell r="A657" t="str">
            <v>GRANJA GONZÁLEZ</v>
          </cell>
        </row>
        <row r="658">
          <cell r="A658" t="str">
            <v>GRANJA LA BOTA (JESÚS AGUIRRE)</v>
          </cell>
        </row>
        <row r="659">
          <cell r="A659" t="str">
            <v>GRANJA LA CHATA</v>
          </cell>
        </row>
        <row r="660">
          <cell r="A660" t="str">
            <v>GRANJA LA COLUMNA</v>
          </cell>
        </row>
        <row r="661">
          <cell r="A661" t="str">
            <v>GRANJA LA COREA</v>
          </cell>
        </row>
        <row r="662">
          <cell r="A662" t="str">
            <v>GRANJA LA JOYA</v>
          </cell>
        </row>
        <row r="663">
          <cell r="A663" t="str">
            <v>LOMA DE LOS CONEJOS (LA LOMA)</v>
          </cell>
        </row>
        <row r="664">
          <cell r="A664" t="str">
            <v>GRANJA LA MOCHA</v>
          </cell>
        </row>
        <row r="665">
          <cell r="A665" t="str">
            <v>GRANJA LA QUINTA AMALIA</v>
          </cell>
        </row>
        <row r="666">
          <cell r="A666" t="str">
            <v>GRANJA LA SANABRIA (FRANCISCO FLORES)</v>
          </cell>
        </row>
        <row r="667">
          <cell r="A667" t="str">
            <v>GRANJA LA SANABRIA</v>
          </cell>
        </row>
        <row r="668">
          <cell r="A668" t="str">
            <v>GRANJA LA VIRGEN</v>
          </cell>
        </row>
        <row r="669">
          <cell r="A669" t="str">
            <v>GRANJA LAS CARMELITAS</v>
          </cell>
        </row>
        <row r="670">
          <cell r="A670" t="str">
            <v>GRANJA LAS DELICIAS</v>
          </cell>
        </row>
        <row r="671">
          <cell r="A671" t="str">
            <v>GRANJA LAS ISABELES</v>
          </cell>
        </row>
        <row r="672">
          <cell r="A672" t="str">
            <v>GRANJA LOS CAMACHOS</v>
          </cell>
        </row>
        <row r="673">
          <cell r="A673" t="str">
            <v>GRANJA LOS CARPIO</v>
          </cell>
        </row>
        <row r="674">
          <cell r="A674" t="str">
            <v>GRANJA LOS LOBOS</v>
          </cell>
        </row>
        <row r="675">
          <cell r="A675" t="str">
            <v>GRANJA LOS MARTÍNEZ</v>
          </cell>
        </row>
        <row r="676">
          <cell r="A676" t="str">
            <v>GRANJA SAN JOSÉ DE LOS PINOS</v>
          </cell>
        </row>
        <row r="677">
          <cell r="A677" t="str">
            <v>GRANJA LOS TRES POTRILLOS</v>
          </cell>
        </row>
        <row r="678">
          <cell r="A678" t="str">
            <v>GRANJA MARÍA NINFA</v>
          </cell>
        </row>
        <row r="679">
          <cell r="A679" t="str">
            <v>GRANJA MERCEDES</v>
          </cell>
        </row>
        <row r="680">
          <cell r="A680" t="str">
            <v>GRANJA MIRYAM</v>
          </cell>
        </row>
        <row r="681">
          <cell r="A681" t="str">
            <v>GRANJA NAVARRA</v>
          </cell>
        </row>
        <row r="682">
          <cell r="A682" t="str">
            <v>PRIVADA PARAÍSO</v>
          </cell>
        </row>
        <row r="683">
          <cell r="A683" t="str">
            <v>GRANJA PROVIDENCIA</v>
          </cell>
        </row>
        <row r="684">
          <cell r="A684" t="str">
            <v>GRANJA PROVIDENCIA DE PÉREZ</v>
          </cell>
        </row>
        <row r="685">
          <cell r="A685" t="str">
            <v>GRANJA PROVIDENCIA DE PÉREZ (LA CAMPANA)</v>
          </cell>
        </row>
        <row r="686">
          <cell r="A686" t="str">
            <v>GRANJA RANCHO ALEGRE</v>
          </cell>
        </row>
        <row r="687">
          <cell r="A687" t="str">
            <v>GRANJA RANGEL</v>
          </cell>
        </row>
        <row r="688">
          <cell r="A688" t="str">
            <v>GRANJA SAN ANTONIO</v>
          </cell>
        </row>
        <row r="689">
          <cell r="A689" t="str">
            <v>GRANJA SAN FERNANDO</v>
          </cell>
        </row>
        <row r="690">
          <cell r="A690" t="str">
            <v>GRANJA SAN ISIDRO</v>
          </cell>
        </row>
        <row r="691">
          <cell r="A691" t="str">
            <v>GRANJA SAN JOAQUÍN (JAVIER CHICO)</v>
          </cell>
        </row>
        <row r="692">
          <cell r="A692" t="str">
            <v>GRANJA SAN JOSÉ DEL PROGRESO (CALICANTO)</v>
          </cell>
        </row>
        <row r="693">
          <cell r="A693" t="str">
            <v>GRANJA SAN LORENZO</v>
          </cell>
        </row>
        <row r="694">
          <cell r="A694" t="str">
            <v>GRANJA SAN MARTÍN</v>
          </cell>
        </row>
        <row r="695">
          <cell r="A695" t="str">
            <v>GRANJA SAN MIGUEL</v>
          </cell>
        </row>
        <row r="696">
          <cell r="A696" t="str">
            <v>GRANJA SANABRIA (JOSÉ BRAVO RICO)</v>
          </cell>
        </row>
        <row r="697">
          <cell r="A697" t="str">
            <v>GRANJA SÁNCHEZ</v>
          </cell>
        </row>
        <row r="698">
          <cell r="A698" t="str">
            <v>GRANJA SANTA ROSA</v>
          </cell>
        </row>
        <row r="699">
          <cell r="A699" t="str">
            <v>GRANJA SANTA ROSA DE LA LIMA</v>
          </cell>
        </row>
        <row r="700">
          <cell r="A700" t="str">
            <v>GRANJA SILVESTRE ALDACO</v>
          </cell>
        </row>
        <row r="701">
          <cell r="A701" t="str">
            <v>GRANJA SAN MARTÍN</v>
          </cell>
        </row>
        <row r="702">
          <cell r="A702" t="str">
            <v>GRANJA VILLEGAS</v>
          </cell>
        </row>
        <row r="703">
          <cell r="A703" t="str">
            <v>GRANJA ZAVALA (GRANJA PROVIDENCIA)</v>
          </cell>
        </row>
        <row r="704">
          <cell r="A704" t="str">
            <v>LA GUARACHA</v>
          </cell>
        </row>
        <row r="705">
          <cell r="A705" t="str">
            <v>EL HUIZACHAL (ANTONIO HERNÁNDEZ)</v>
          </cell>
        </row>
        <row r="706">
          <cell r="A706" t="str">
            <v>EL JACALÓN (POZO DE MIRANDA)</v>
          </cell>
        </row>
        <row r="707">
          <cell r="A707" t="str">
            <v>GRANJA JARDÍN DE GUADALUPE</v>
          </cell>
        </row>
        <row r="708">
          <cell r="A708" t="str">
            <v>JARDINES RECINTO DE LA ORACIÓN</v>
          </cell>
        </row>
        <row r="709">
          <cell r="A709" t="str">
            <v>JERÓNIMO HERNÁNDEZ</v>
          </cell>
        </row>
        <row r="710">
          <cell r="A710" t="str">
            <v>JESÚS HERNÁNDEZ</v>
          </cell>
        </row>
        <row r="711">
          <cell r="A711" t="str">
            <v>JESÚS HONESTO (LA CASA DE JESÚS HONESTO)</v>
          </cell>
        </row>
        <row r="712">
          <cell r="A712" t="str">
            <v>FELIPE GARCÍA DÍAZ</v>
          </cell>
        </row>
        <row r="713">
          <cell r="A713" t="str">
            <v>RANCHO SAN ISIDRO</v>
          </cell>
        </row>
        <row r="714">
          <cell r="A714" t="str">
            <v>GRANJA DON CHON</v>
          </cell>
        </row>
        <row r="715">
          <cell r="A715" t="str">
            <v>JOSÉ DE JESÚS PUGA</v>
          </cell>
        </row>
        <row r="716">
          <cell r="A716" t="str">
            <v>JOSÉ LUIS CABRERA MARTÍNEZ (LA ARENA)</v>
          </cell>
        </row>
        <row r="717">
          <cell r="A717" t="str">
            <v>LA JOYA</v>
          </cell>
        </row>
        <row r="718">
          <cell r="A718" t="str">
            <v>JUAN BUSTOS</v>
          </cell>
        </row>
        <row r="719">
          <cell r="A719" t="str">
            <v>JUAN ROSALES</v>
          </cell>
        </row>
        <row r="720">
          <cell r="A720" t="str">
            <v>GRANJA DON JUAN</v>
          </cell>
        </row>
        <row r="721">
          <cell r="A721" t="str">
            <v>KILÓMETRO CIENTO CINCO</v>
          </cell>
        </row>
        <row r="722">
          <cell r="A722" t="str">
            <v>LA BOTA DEL MONTE</v>
          </cell>
        </row>
        <row r="723">
          <cell r="A723" t="str">
            <v>EJIDO DE LA CAPILLA</v>
          </cell>
        </row>
        <row r="724">
          <cell r="A724" t="str">
            <v>LA CASA DE DOÑA CONCHA</v>
          </cell>
        </row>
        <row r="725">
          <cell r="A725" t="str">
            <v>LA CASA DE POLO</v>
          </cell>
        </row>
        <row r="726">
          <cell r="A726" t="str">
            <v>ARROYO ZARCO</v>
          </cell>
        </row>
        <row r="727">
          <cell r="A727" t="str">
            <v>EMPACADORA DE ZANAHORIAS</v>
          </cell>
        </row>
        <row r="728">
          <cell r="A728" t="str">
            <v>LA LIBERTAD</v>
          </cell>
        </row>
        <row r="729">
          <cell r="A729" t="str">
            <v>LIBRAMIENTO LEÓN-SALAMANCA</v>
          </cell>
        </row>
        <row r="730">
          <cell r="A730" t="str">
            <v>LA LOMA</v>
          </cell>
        </row>
        <row r="731">
          <cell r="A731" t="str">
            <v>LA LOMA</v>
          </cell>
        </row>
        <row r="732">
          <cell r="A732" t="str">
            <v>LOS CÁRDENAS</v>
          </cell>
        </row>
        <row r="733">
          <cell r="A733" t="str">
            <v>LUIS BRAVO</v>
          </cell>
        </row>
        <row r="734">
          <cell r="A734" t="str">
            <v>LA LUZ</v>
          </cell>
        </row>
        <row r="735">
          <cell r="A735" t="str">
            <v>LAS MARGARITAS</v>
          </cell>
        </row>
        <row r="736">
          <cell r="A736" t="str">
            <v>LOS MARTÍNEZ</v>
          </cell>
        </row>
        <row r="737">
          <cell r="A737" t="str">
            <v>MAURO GUZMÁN</v>
          </cell>
        </row>
        <row r="738">
          <cell r="A738" t="str">
            <v>LA GENERALA</v>
          </cell>
        </row>
        <row r="739">
          <cell r="A739" t="str">
            <v>MERCEDES ZENDEJAS</v>
          </cell>
        </row>
        <row r="740">
          <cell r="A740" t="str">
            <v>MODESTO GARCÍA</v>
          </cell>
        </row>
        <row r="741">
          <cell r="A741" t="str">
            <v>LA MOJONERA</v>
          </cell>
        </row>
        <row r="742">
          <cell r="A742" t="str">
            <v>EL MONTE (HACIENDA CAMINO REAL)</v>
          </cell>
        </row>
        <row r="743">
          <cell r="A743" t="str">
            <v>MOVIMIENTO FAMILIAR CRISTIANO</v>
          </cell>
        </row>
        <row r="744">
          <cell r="A744" t="str">
            <v>JESÚS VILLANUEVA MARTÍNEZ</v>
          </cell>
        </row>
        <row r="745">
          <cell r="A745" t="str">
            <v>PRESA DE LOS CARRIZOS (NATIVIDAD MÉNDEZ)</v>
          </cell>
        </row>
        <row r="746">
          <cell r="A746" t="str">
            <v>NORIA DE ROYÁN (LOS JARALES)</v>
          </cell>
        </row>
        <row r="747">
          <cell r="A747" t="str">
            <v>NUEVO CENTRO ROSARIO DE COVARRUBIAS</v>
          </cell>
        </row>
        <row r="748">
          <cell r="A748" t="str">
            <v>NUEVO EJIDO EMILIANO ZAPATA</v>
          </cell>
        </row>
        <row r="749">
          <cell r="A749" t="str">
            <v>OJO DE AGUA</v>
          </cell>
        </row>
        <row r="750">
          <cell r="A750" t="str">
            <v>PABLO GARCÍA</v>
          </cell>
        </row>
        <row r="751">
          <cell r="A751" t="str">
            <v>LA PAZ</v>
          </cell>
        </row>
        <row r="752">
          <cell r="A752" t="str">
            <v>EL PILAR</v>
          </cell>
        </row>
        <row r="753">
          <cell r="A753" t="str">
            <v>GRANJA LOS HERNÁNDEZ (IGNACIO HERNÁNDEZ)</v>
          </cell>
        </row>
        <row r="754">
          <cell r="A754" t="str">
            <v>PLANADA DEL GUAJOLOTE</v>
          </cell>
        </row>
        <row r="755">
          <cell r="A755" t="str">
            <v>EL PORTAL (ARRIBA DEL CAPALILLO)</v>
          </cell>
        </row>
        <row r="756">
          <cell r="A756" t="str">
            <v>POZO DE PARRAS</v>
          </cell>
        </row>
        <row r="757">
          <cell r="A757" t="str">
            <v>POZO DEL SOLIMÁN</v>
          </cell>
        </row>
        <row r="758">
          <cell r="A758" t="str">
            <v>LA PRESA DE SAN VICENTE</v>
          </cell>
        </row>
        <row r="759">
          <cell r="A759" t="str">
            <v>LA PRESA</v>
          </cell>
        </row>
        <row r="760">
          <cell r="A760" t="str">
            <v>PUENTE BLANCO</v>
          </cell>
        </row>
        <row r="761">
          <cell r="A761" t="str">
            <v>LA PURÍSIMA</v>
          </cell>
        </row>
        <row r="762">
          <cell r="A762" t="str">
            <v>QUINTA MARGARITA</v>
          </cell>
        </row>
        <row r="763">
          <cell r="A763" t="str">
            <v>RAMIRO DELGADO</v>
          </cell>
        </row>
        <row r="764">
          <cell r="A764" t="str">
            <v>RANCHITO DE PLATAS</v>
          </cell>
        </row>
        <row r="765">
          <cell r="A765" t="str">
            <v>RANCHO EL ROSARIO</v>
          </cell>
        </row>
        <row r="766">
          <cell r="A766" t="str">
            <v>RANCHO EL VARAL</v>
          </cell>
        </row>
        <row r="767">
          <cell r="A767" t="str">
            <v>RANCHO GRANDE</v>
          </cell>
        </row>
        <row r="768">
          <cell r="A768" t="str">
            <v>RANCHO IRENE</v>
          </cell>
        </row>
        <row r="769">
          <cell r="A769" t="str">
            <v>RANCHO LA SOLEDAD</v>
          </cell>
        </row>
        <row r="770">
          <cell r="A770" t="str">
            <v>RANCHO NUEVO DEL LLANITO (LOS ARÉVALO)</v>
          </cell>
        </row>
        <row r="771">
          <cell r="A771" t="str">
            <v>RANCHO NUEVO DEL LLANITO (BENIGNO HERNÁNDEZ)</v>
          </cell>
        </row>
        <row r="772">
          <cell r="A772" t="str">
            <v>EL EJIDO</v>
          </cell>
        </row>
        <row r="773">
          <cell r="A773" t="str">
            <v>EL RÍO</v>
          </cell>
        </row>
        <row r="774">
          <cell r="A774" t="str">
            <v>SANTO ROSTRO (ROGELIO FONSECA BUSTOS)</v>
          </cell>
        </row>
        <row r="775">
          <cell r="A775" t="str">
            <v>EL ROSARIO</v>
          </cell>
        </row>
        <row r="776">
          <cell r="A776" t="str">
            <v>RUPERTO HINOJOSA</v>
          </cell>
        </row>
        <row r="777">
          <cell r="A777" t="str">
            <v>SALVADOR HERNÁNDEZ</v>
          </cell>
        </row>
        <row r="778">
          <cell r="A778" t="str">
            <v>SAN ANTONIO TEXAS (LOS CORRALES)</v>
          </cell>
        </row>
        <row r="779">
          <cell r="A779" t="str">
            <v>SAN FRANCISCO DE LA CRUZ</v>
          </cell>
        </row>
        <row r="780">
          <cell r="A780" t="str">
            <v>SAN GUILLERMO</v>
          </cell>
        </row>
        <row r="781">
          <cell r="A781" t="str">
            <v>SAN JORGE</v>
          </cell>
        </row>
        <row r="782">
          <cell r="A782" t="str">
            <v>SAN JOSÉ</v>
          </cell>
        </row>
        <row r="783">
          <cell r="A783" t="str">
            <v>SAN JOSÉ</v>
          </cell>
        </row>
        <row r="784">
          <cell r="A784" t="str">
            <v>GRANJA SAN JOSÉ DE MARAÑÓN (RUBÉN ZANELLA)</v>
          </cell>
        </row>
        <row r="785">
          <cell r="A785" t="str">
            <v>SAN JOSÉ DE LOS NARANJOS (JUAN RIVERA)</v>
          </cell>
        </row>
        <row r="786">
          <cell r="A786" t="str">
            <v>SAN JOSÉ DE MARAÑÓN (CUAUHTÉMOC LEYCEGUI)</v>
          </cell>
        </row>
        <row r="787">
          <cell r="A787" t="str">
            <v>SAN JUDAS TADEO (EL CRUCERO DE SERRANO)</v>
          </cell>
        </row>
        <row r="788">
          <cell r="A788" t="str">
            <v>SAN LUIS DEL JÁNAMO</v>
          </cell>
        </row>
        <row r="789">
          <cell r="A789" t="str">
            <v>GRANJA SAN ANTONIO (PEDRO LUNAR)</v>
          </cell>
        </row>
        <row r="790">
          <cell r="A790" t="str">
            <v>SANTA CECILIA</v>
          </cell>
        </row>
        <row r="791">
          <cell r="A791" t="str">
            <v>LA SIXTA</v>
          </cell>
        </row>
        <row r="792">
          <cell r="A792" t="str">
            <v>SANTA TERESA DE AGUIRRE</v>
          </cell>
        </row>
        <row r="793">
          <cell r="A793" t="str">
            <v>SOCORRO</v>
          </cell>
        </row>
        <row r="794">
          <cell r="A794" t="str">
            <v>EL TECUÁN (MANUEL PÉREZ MARTÍNEZ)</v>
          </cell>
        </row>
        <row r="795">
          <cell r="A795" t="str">
            <v>EL TEPEHUAJE</v>
          </cell>
        </row>
        <row r="796">
          <cell r="A796" t="str">
            <v>TIERRAS NEGRAS</v>
          </cell>
        </row>
        <row r="797">
          <cell r="A797" t="str">
            <v>TINAJITA DE CRUCITAS</v>
          </cell>
        </row>
        <row r="798">
          <cell r="A798" t="str">
            <v>LA TINAJITA</v>
          </cell>
        </row>
        <row r="799">
          <cell r="A799" t="str">
            <v>EL TOPE</v>
          </cell>
        </row>
        <row r="800">
          <cell r="A800" t="str">
            <v>TRONCONALES</v>
          </cell>
        </row>
        <row r="801">
          <cell r="A801" t="str">
            <v>VIEYRA</v>
          </cell>
        </row>
        <row r="802">
          <cell r="A802" t="str">
            <v>GRANJA MARÍA LUISA</v>
          </cell>
        </row>
        <row r="803">
          <cell r="A803" t="str">
            <v>ZENAIDA ROCHA</v>
          </cell>
        </row>
        <row r="804">
          <cell r="A804" t="str">
            <v>PRESA DE CABECITAS (SALVADOR)</v>
          </cell>
        </row>
        <row r="805">
          <cell r="A805" t="str">
            <v>EL JUNCO</v>
          </cell>
        </row>
        <row r="806">
          <cell r="A806" t="str">
            <v>GRANJA LA PRESA</v>
          </cell>
        </row>
        <row r="807">
          <cell r="A807" t="str">
            <v>LOMAS DEL PEDREGAL</v>
          </cell>
        </row>
        <row r="808">
          <cell r="A808" t="str">
            <v>GRANJA SAN PEDRO (LOS FONSECA)</v>
          </cell>
        </row>
        <row r="809">
          <cell r="A809" t="str">
            <v>EL LLANITO</v>
          </cell>
        </row>
        <row r="810">
          <cell r="A810" t="str">
            <v>LUCIO GUTIÉRREZ</v>
          </cell>
        </row>
        <row r="811">
          <cell r="A811" t="str">
            <v>GRANJA MURILLO FAJARDO</v>
          </cell>
        </row>
        <row r="812">
          <cell r="A812" t="str">
            <v>EJIDO DE ALDAMA</v>
          </cell>
        </row>
        <row r="813">
          <cell r="A813" t="str">
            <v>PREDIO EL CERRITO</v>
          </cell>
        </row>
        <row r="814">
          <cell r="A814" t="str">
            <v>EL BARRIAL</v>
          </cell>
        </row>
        <row r="815">
          <cell r="A815" t="str">
            <v>LOS POLVORINES</v>
          </cell>
        </row>
        <row r="816">
          <cell r="A816" t="str">
            <v>LOS REYES</v>
          </cell>
        </row>
        <row r="817">
          <cell r="A817" t="str">
            <v>GRANJA LA RANA (PEDRO GÓMEZ)</v>
          </cell>
        </row>
        <row r="818">
          <cell r="A818" t="str">
            <v>PRESA DE SAN ANTONIO</v>
          </cell>
        </row>
        <row r="819">
          <cell r="A819" t="str">
            <v>COLONIA LA VILLITA DE GUADALUPE</v>
          </cell>
        </row>
        <row r="820">
          <cell r="A820" t="str">
            <v>COLONIA EMILIANO ZAPATA</v>
          </cell>
        </row>
        <row r="821">
          <cell r="A821" t="str">
            <v>GRANJA LA LUZ</v>
          </cell>
        </row>
        <row r="822">
          <cell r="A822" t="str">
            <v>LA NORIA</v>
          </cell>
        </row>
        <row r="823">
          <cell r="A823" t="str">
            <v>LOS VÁZQUEZ</v>
          </cell>
        </row>
        <row r="824">
          <cell r="A824" t="str">
            <v>LAVADORAS (GRANJA MERCEDES)</v>
          </cell>
        </row>
        <row r="825">
          <cell r="A825" t="str">
            <v>GRANJA VILLA DE GUADALUPE</v>
          </cell>
        </row>
        <row r="826">
          <cell r="A826" t="str">
            <v>SAN ISIDRO DE BORJA</v>
          </cell>
        </row>
        <row r="827">
          <cell r="A827" t="str">
            <v>EL ENTRONQUE UCOPI</v>
          </cell>
        </row>
        <row r="828">
          <cell r="A828" t="str">
            <v>LA ZARCA (LA FRENTE)</v>
          </cell>
        </row>
        <row r="829">
          <cell r="A829" t="str">
            <v>LAS ARBOLEDAS</v>
          </cell>
        </row>
        <row r="830">
          <cell r="A830" t="str">
            <v>CARRETERA A ABASOLO KM. CINCO</v>
          </cell>
        </row>
        <row r="831">
          <cell r="A831" t="str">
            <v>FRACCIONAMIENTO LAS HUERTAS</v>
          </cell>
        </row>
        <row r="832">
          <cell r="A832" t="str">
            <v>FRACCIONAMIENTO PRIMAVERAL</v>
          </cell>
        </row>
        <row r="833">
          <cell r="A833" t="str">
            <v>GRANJA RODRÍGUEZ</v>
          </cell>
        </row>
        <row r="834">
          <cell r="A834" t="str">
            <v>COLONIA LOS LAURELES (LOS PIRULES)</v>
          </cell>
        </row>
        <row r="835">
          <cell r="A835" t="str">
            <v>PRIVADA PRESITA DE SAN JOSÉ</v>
          </cell>
        </row>
        <row r="836">
          <cell r="A836" t="str">
            <v>LOMA LAS CAMELINAS</v>
          </cell>
        </row>
        <row r="837">
          <cell r="A837" t="str">
            <v>GRANJA SAN ISIDRO (MANUEL GRANADOS BANDA)</v>
          </cell>
        </row>
        <row r="838">
          <cell r="A838" t="str">
            <v>LA PRESA</v>
          </cell>
        </row>
        <row r="839">
          <cell r="A839" t="str">
            <v>GRANJA SANABRIA</v>
          </cell>
        </row>
        <row r="840">
          <cell r="A840" t="str">
            <v>LIBRAMIENTO NORTE KM. OCHO (CARRETERA A LEÓN)</v>
          </cell>
        </row>
        <row r="841">
          <cell r="A841" t="str">
            <v>EJIDO LA SOLEDAD (TINO MORA)</v>
          </cell>
        </row>
        <row r="842">
          <cell r="A842" t="str">
            <v>SAN IGNACIO (LUCIO PÉREZ)</v>
          </cell>
        </row>
        <row r="843">
          <cell r="A843" t="str">
            <v>LA GRANJITA (LOS ZEPEDA)</v>
          </cell>
        </row>
        <row r="844">
          <cell r="A844" t="str">
            <v>LOMA BONITA</v>
          </cell>
        </row>
        <row r="845">
          <cell r="A845" t="str">
            <v>LA ADELINA (EL PITAHAYO)</v>
          </cell>
        </row>
        <row r="846">
          <cell r="A846" t="str">
            <v>EL PALOMAR</v>
          </cell>
        </row>
        <row r="847">
          <cell r="A847" t="str">
            <v>LOS PIRINOLOS</v>
          </cell>
        </row>
        <row r="848">
          <cell r="A848" t="str">
            <v>EL NACIMIENTO</v>
          </cell>
        </row>
        <row r="849">
          <cell r="A849" t="str">
            <v>SAN IGNACIO (EL CUATRO)</v>
          </cell>
        </row>
        <row r="850">
          <cell r="A850" t="str">
            <v>CAMINO AL GALLO</v>
          </cell>
        </row>
        <row r="851">
          <cell r="A851" t="str">
            <v>LA CAPILLA</v>
          </cell>
        </row>
        <row r="852">
          <cell r="A852" t="str">
            <v>LAS PRESITAS</v>
          </cell>
        </row>
        <row r="853">
          <cell r="A853" t="str">
            <v>FRACCIONAMIENTO VILLA LAS TORRES</v>
          </cell>
        </row>
        <row r="854">
          <cell r="A854" t="str">
            <v>GRANJA LAS JACARANDAS</v>
          </cell>
        </row>
        <row r="855">
          <cell r="A855" t="str">
            <v>PARQUE INDUSTRIAL APOLO</v>
          </cell>
        </row>
        <row r="856">
          <cell r="A856" t="str">
            <v>EJIDO DE ARANDAS (LA JORDANA)</v>
          </cell>
        </row>
        <row r="857">
          <cell r="A857" t="str">
            <v>FRANCISCO RODRÍGUEZ IBARRA</v>
          </cell>
        </row>
        <row r="858">
          <cell r="A858" t="str">
            <v>FRACCIONAMIENTO QUINTA SAN JOAQUÍN</v>
          </cell>
        </row>
        <row r="859">
          <cell r="A859" t="str">
            <v>PARQUE TECNOINDUSTRIAL CASTRO DEL RÍO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pendencias"/>
      <sheetName val="DIRECTORES"/>
      <sheetName val="Presupuesto C.C. 2016 (2)"/>
      <sheetName val="Presupuesto C.C. 2016"/>
      <sheetName val="Tabulador 2016"/>
      <sheetName val="Presupuesto B,E,A 2016"/>
      <sheetName val="PLANTILLA"/>
      <sheetName val="Resumen 2016"/>
      <sheetName val="DIFERENCIAS"/>
      <sheetName val="Comisionados"/>
      <sheetName val="Calendario"/>
      <sheetName val="Impuestos"/>
      <sheetName val="Impuestos CADAUNO"/>
      <sheetName val="Sindicato x Nomina"/>
      <sheetName val="Sindicato x Fuera Nomina"/>
      <sheetName val="Plantilla Sindicato"/>
      <sheetName val="1511"/>
      <sheetName val="1592"/>
      <sheetName val="consumibles"/>
    </sheetNames>
    <sheetDataSet>
      <sheetData sheetId="0"/>
      <sheetData sheetId="1"/>
      <sheetData sheetId="2"/>
      <sheetData sheetId="3"/>
      <sheetData sheetId="4"/>
      <sheetData sheetId="5">
        <row r="3">
          <cell r="AF3" t="str">
            <v>1111</v>
          </cell>
          <cell r="AG3" t="str">
            <v>DIETAS</v>
          </cell>
          <cell r="AH3">
            <v>40</v>
          </cell>
          <cell r="AI3">
            <v>20</v>
          </cell>
        </row>
        <row r="4">
          <cell r="AF4" t="str">
            <v>1131</v>
          </cell>
          <cell r="AG4" t="str">
            <v>SUELDOS BASE</v>
          </cell>
          <cell r="AH4">
            <v>40</v>
          </cell>
          <cell r="AI4">
            <v>20</v>
          </cell>
        </row>
        <row r="5">
          <cell r="AF5" t="str">
            <v>1221</v>
          </cell>
          <cell r="AG5" t="str">
            <v>REMUNERACIONES PARA EVENTUALES</v>
          </cell>
          <cell r="AH5">
            <v>15</v>
          </cell>
          <cell r="AI5">
            <v>10</v>
          </cell>
        </row>
        <row r="6">
          <cell r="AF6" t="str">
            <v>1212</v>
          </cell>
          <cell r="AG6" t="str">
            <v>HONORARIOS ASIMILADOS</v>
          </cell>
          <cell r="AH6">
            <v>0</v>
          </cell>
          <cell r="AI6">
            <v>0</v>
          </cell>
        </row>
        <row r="7">
          <cell r="AF7" t="str">
            <v>1327</v>
          </cell>
          <cell r="AG7" t="str">
            <v>PENSIONADO</v>
          </cell>
          <cell r="AH7">
            <v>40</v>
          </cell>
          <cell r="AI7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  <sheetName val="FII 2013"/>
    </sheetNames>
    <sheetDataSet>
      <sheetData sheetId="0" refreshError="1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COSTRUCCIONES E INGENIERIA ARYH S.A DE C.V.</v>
          </cell>
        </row>
        <row r="84">
          <cell r="A84" t="str">
            <v>COSTRUCTORA RIBE S.A DE C.V.</v>
          </cell>
        </row>
        <row r="85">
          <cell r="A85" t="str">
            <v>CRIBADOS Y TRITURADOS DEL BAJIO, S.A. DE C.V.</v>
          </cell>
        </row>
        <row r="86">
          <cell r="A86" t="str">
            <v>CROSSBORDER NS S DE R.L. DE C.V.</v>
          </cell>
        </row>
        <row r="87">
          <cell r="A87" t="str">
            <v>DANIEL VENEGAS MARES</v>
          </cell>
        </row>
        <row r="88">
          <cell r="A88" t="str">
            <v>DESARROLLADORA DE INMUEBLES INFRAESTRUCTURA S.A DE C.V.</v>
          </cell>
        </row>
        <row r="89">
          <cell r="A89" t="str">
            <v>DESARROLLADORES DE PROYECTOS BICENTENARIO, S.A. DE C.V.</v>
          </cell>
        </row>
        <row r="90">
          <cell r="A90" t="str">
            <v>DESARROLLOS HABITACIONALES COGOOLSA SA DE CV</v>
          </cell>
        </row>
        <row r="91">
          <cell r="A91" t="str">
            <v>DESARROLLOS URBANOS PROYECTOS Y CONSTRUCCION S.A. DE C.V.</v>
          </cell>
        </row>
        <row r="92">
          <cell r="A92" t="str">
            <v>DINO TABOADA SAUDINO</v>
          </cell>
        </row>
        <row r="93">
          <cell r="A93" t="str">
            <v>DISEÑO URBANO S.A DE C.V.</v>
          </cell>
        </row>
        <row r="94">
          <cell r="A94" t="str">
            <v>DUFAU EDIFICADORA, S.A. DE C.V.</v>
          </cell>
        </row>
        <row r="95">
          <cell r="A95" t="str">
            <v>ECO SISTEMAS DEL AGUA, S.A. DE C.V.</v>
          </cell>
        </row>
        <row r="96">
          <cell r="A96" t="str">
            <v>EDGARDO CABRERA BARRON</v>
          </cell>
        </row>
        <row r="97">
          <cell r="A97" t="str">
            <v>EDIFICACIONES CARRILLO S.A. DE C.V.</v>
          </cell>
        </row>
        <row r="98">
          <cell r="A98" t="str">
            <v>EDIFICACIONES Y PROYECTOS DE INGENERIA, S.A. DE C.V.</v>
          </cell>
        </row>
        <row r="99">
          <cell r="A99" t="str">
            <v>ELEAZAR RIVERA PIMENTEL  ( ESTRUCTURAS Y CONSTRUCCIONES RIVER )</v>
          </cell>
        </row>
        <row r="100">
          <cell r="A100" t="str">
            <v>ELIAS MAX BUSRTIN REMBA</v>
          </cell>
        </row>
        <row r="101">
          <cell r="A101" t="str">
            <v>EMPRESA DE MANTENIMIENTO VERSATIL PARA LA INGENIERIA, S.A. DE C.V.</v>
          </cell>
        </row>
        <row r="102">
          <cell r="A102" t="str">
            <v>ENERGIA CONSTRUCTIVA DEL CENTRO SA DE CV</v>
          </cell>
        </row>
        <row r="103">
          <cell r="A103" t="str">
            <v>ENRIQUE CARLOS GREENWELL CASTILLO</v>
          </cell>
        </row>
        <row r="104">
          <cell r="A104" t="str">
            <v>ENRIQUE SALVADOR ZUÑIGA RUIZ</v>
          </cell>
        </row>
        <row r="105">
          <cell r="A105" t="str">
            <v>EPSILON CONSTRUCCIONES Y MAQUINARIA, S.A. DE C.V.</v>
          </cell>
        </row>
        <row r="106">
          <cell r="A106" t="str">
            <v>ERNESTO CASTILLO RAMIREZ</v>
          </cell>
        </row>
        <row r="107">
          <cell r="A107" t="str">
            <v>ERNESTO VELAZCO ALMANZAN</v>
          </cell>
        </row>
        <row r="108">
          <cell r="A108" t="str">
            <v>ESPINOSA INGENIEROS CONSTRUCTORES, S.A. DE C.V.</v>
          </cell>
        </row>
        <row r="109">
          <cell r="A109" t="str">
            <v>EXTRACCION Y CLIMAS ARTIFICIALES S.A DE C.V.</v>
          </cell>
        </row>
        <row r="110">
          <cell r="A110" t="str">
            <v>FEDERICO JAVIER TENOPALA HERNANDEZ</v>
          </cell>
        </row>
        <row r="111">
          <cell r="A111" t="str">
            <v>FEDERICO RUIZ RAMIREZ</v>
          </cell>
        </row>
        <row r="112">
          <cell r="A112" t="str">
            <v>FERNANDO OROZCO GUZMAN</v>
          </cell>
        </row>
        <row r="113">
          <cell r="A113" t="str">
            <v>FIGUEROA INGENIERIA Y CONSTRUCCIONES, S.A. DE C.V.</v>
          </cell>
        </row>
        <row r="114">
          <cell r="A114" t="str">
            <v>FLORES &amp; SANTOYO CONSTRUCCIONES SA DE CV</v>
          </cell>
        </row>
        <row r="115">
          <cell r="A115" t="str">
            <v xml:space="preserve">FRANCISCO RODRIGUEZ BALBOA </v>
          </cell>
        </row>
        <row r="116">
          <cell r="A116" t="str">
            <v>FUTURAMA TERRACERIAS Y CONSTRUCCIONES SA DE CV</v>
          </cell>
        </row>
        <row r="117">
          <cell r="A117" t="str">
            <v>GABRIEL ARAIZA MORENO</v>
          </cell>
        </row>
        <row r="118">
          <cell r="A118" t="str">
            <v xml:space="preserve">GARCIA PEREZ CONSTRUCCIONES S.A DE C.V </v>
          </cell>
        </row>
        <row r="119">
          <cell r="A119" t="str">
            <v>GEO GRUPO DEL CENTRO S.A DE C.V.</v>
          </cell>
        </row>
        <row r="120">
          <cell r="A120" t="str">
            <v>GEOTECNIA Y CALIDAD LICCSA, S.A. DE C.V.</v>
          </cell>
        </row>
        <row r="121">
          <cell r="A121" t="str">
            <v>GERINPRO CONSULTORES, S.C.</v>
          </cell>
        </row>
        <row r="122">
          <cell r="A122" t="str">
            <v>GRACIELA DEL CARMEN PACHECO SOTO</v>
          </cell>
        </row>
        <row r="123">
          <cell r="A123" t="str">
            <v>GN ARQUITECTOS S,A. DE C.V.</v>
          </cell>
        </row>
        <row r="124">
          <cell r="A124" t="str">
            <v>GRUPO CIUDAD S.A DE C.V.</v>
          </cell>
        </row>
        <row r="125">
          <cell r="A125" t="str">
            <v>GRUPO CONSTRUCTOR ALCE, S.A. DE C.V.</v>
          </cell>
        </row>
        <row r="126">
          <cell r="A126" t="str">
            <v>GRUPO CONSULTOR DEL CENTRO Y ASOCIADOS, S.C.</v>
          </cell>
        </row>
        <row r="127">
          <cell r="A127" t="str">
            <v>GRUPO CONSULTOR Y CONSTRUCTOR DEL BAJIO GLS, S.A. DE C.V.</v>
          </cell>
        </row>
        <row r="128">
          <cell r="A128" t="str">
            <v>GRUPO COVASA DEL BAJIO, S.A. DE C.V.</v>
          </cell>
        </row>
        <row r="129">
          <cell r="A129" t="str">
            <v>GRUPO DASUCO, S.A. DE C.V.</v>
          </cell>
        </row>
        <row r="130">
          <cell r="A130" t="str">
            <v>GRUPO DE CONSULTORIA INTEGRAL Y CONSTRUCCIONES IRAPUATO,S.A DE C.V.</v>
          </cell>
        </row>
        <row r="131">
          <cell r="A131" t="str">
            <v>GRUPO DEMIST S.A DE C.V.</v>
          </cell>
        </row>
        <row r="132">
          <cell r="A132" t="str">
            <v>GRUPO DISTRIBUIDOR SOL, S.A. DE C.V.</v>
          </cell>
        </row>
        <row r="133">
          <cell r="A133" t="str">
            <v>GRUPO MEXICANO DE OBRAS CIVILES, S.A. DE C.V.</v>
          </cell>
        </row>
        <row r="134">
          <cell r="A134" t="str">
            <v>GUILLERMO BEDIA BRISEÑO</v>
          </cell>
        </row>
        <row r="135">
          <cell r="A135" t="str">
            <v>GUSTAVO FONSECA TORRES</v>
          </cell>
        </row>
        <row r="136">
          <cell r="A136" t="str">
            <v>GUSTAVO GARCÍA BALDERAS</v>
          </cell>
        </row>
        <row r="137">
          <cell r="A137" t="str">
            <v>GUSTAVO MARTINEZ LULE</v>
          </cell>
        </row>
        <row r="138">
          <cell r="A138" t="str">
            <v>HAESA COMERCIAL, S.A. DE C.V.</v>
          </cell>
        </row>
        <row r="139">
          <cell r="A139" t="str">
            <v>HECTOR FERNANDEZ AYALA</v>
          </cell>
        </row>
        <row r="140">
          <cell r="A140" t="str">
            <v>HECTOR HONER LUNA</v>
          </cell>
        </row>
        <row r="141">
          <cell r="A141" t="str">
            <v>HEMCAY ASOCIADOS, S.A. DE C.V.</v>
          </cell>
        </row>
        <row r="142">
          <cell r="A142" t="str">
            <v>HERNANDEZ Y GONZALEZ CONSTRUCTORES S.A DE C.V.</v>
          </cell>
        </row>
        <row r="143">
          <cell r="A143" t="str">
            <v>HUGO ENRIQUE ORTEGA ALVAREZ</v>
          </cell>
        </row>
        <row r="144">
          <cell r="A144" t="str">
            <v xml:space="preserve">HUGO ROBERTO HERNANDEZ ROSALES </v>
          </cell>
        </row>
        <row r="145">
          <cell r="A145" t="str">
            <v>IMPAKTO DEL CENTRO, S.A DE C.V.</v>
          </cell>
        </row>
        <row r="146">
          <cell r="A146" t="str">
            <v>IMPERPROLIMCE SA DE CV</v>
          </cell>
        </row>
        <row r="147">
          <cell r="A147" t="str">
            <v xml:space="preserve">INDUSTRIA ELECTRICA DE IRAPUATO S.A DE C.V </v>
          </cell>
        </row>
        <row r="148">
          <cell r="A148" t="str">
            <v>INGENIERIA Y ARQUITECTURA DISEÑO Y CONSTRUCCION DE PROYECTOS S.A DE C.V.</v>
          </cell>
        </row>
        <row r="149">
          <cell r="A149" t="str">
            <v>INGENIERIA, DISEÑO ESPECIALIZADO Y MONTAJE DE ESTRUCTURAS, S.A. DE C.V.</v>
          </cell>
        </row>
        <row r="150">
          <cell r="A150" t="str">
            <v>ISAAC LOPEZ PARAMO</v>
          </cell>
        </row>
        <row r="151">
          <cell r="A151" t="str">
            <v>IVAN MAURICIO MIRANDA BALLESTEROS</v>
          </cell>
        </row>
        <row r="152">
          <cell r="A152" t="str">
            <v>IVO CESAR BARRON ZENNI</v>
          </cell>
        </row>
        <row r="153">
          <cell r="A153" t="str">
            <v>J.Guadalupe Delgado Chavez</v>
          </cell>
        </row>
        <row r="154">
          <cell r="A154" t="str">
            <v>JAVIER HECTOR ARZATE CERVANTES</v>
          </cell>
        </row>
        <row r="155">
          <cell r="A155" t="str">
            <v>JESUS ARTURO GARCIA CANO</v>
          </cell>
        </row>
        <row r="156">
          <cell r="A156" t="str">
            <v>JOEL MARIO RAMIREZ VILLEGAS</v>
          </cell>
        </row>
        <row r="157">
          <cell r="A157" t="str">
            <v>JORGE ALBERTO CENDEJAS AYALA</v>
          </cell>
        </row>
        <row r="158">
          <cell r="A158" t="str">
            <v>JOSE ADRIAN LOPEZ PADILLA</v>
          </cell>
        </row>
        <row r="159">
          <cell r="A159" t="str">
            <v>JOSE ALEJO FILOTEO SANDOVAL</v>
          </cell>
        </row>
        <row r="160">
          <cell r="A160" t="str">
            <v>JOSE ANTONIO DIAZ DEL CASTILLO URTAZA</v>
          </cell>
        </row>
        <row r="161">
          <cell r="A161" t="str">
            <v>JOSE ANTONIO ZARAGOZA FLORES</v>
          </cell>
        </row>
        <row r="162">
          <cell r="A162" t="str">
            <v>JOSE ARTURO ROSALES SOLIS</v>
          </cell>
        </row>
        <row r="163">
          <cell r="A163" t="str">
            <v>JOSE DE JESUS NAVARRO ARMENTA</v>
          </cell>
        </row>
        <row r="164">
          <cell r="A164" t="str">
            <v>JOSE DE JESUS ORTIZ SALDAÑA</v>
          </cell>
        </row>
        <row r="165">
          <cell r="A165" t="str">
            <v>JOSE FERNANDO PEREZ SAUCEDO</v>
          </cell>
        </row>
        <row r="166">
          <cell r="A166" t="str">
            <v>JOSE FRANCISCO RAMIREZ GONZALEZ</v>
          </cell>
        </row>
        <row r="167">
          <cell r="A167" t="str">
            <v>JORGE IVO MARTINEZ PLAZA</v>
          </cell>
        </row>
        <row r="168">
          <cell r="A168" t="str">
            <v>JOSE JUAN ARAIZA AGUILERA</v>
          </cell>
        </row>
        <row r="169">
          <cell r="A169" t="str">
            <v>JOSE JUAN RAMIREZ RUIZ</v>
          </cell>
        </row>
        <row r="170">
          <cell r="A170" t="str">
            <v>JOSE JUAN RAMIREZ RUIZ</v>
          </cell>
        </row>
        <row r="171">
          <cell r="A171" t="str">
            <v>JOSE LEON ARREDONDO</v>
          </cell>
        </row>
        <row r="172">
          <cell r="A172" t="str">
            <v>JORGE LUIS MARCHAN MACIEL</v>
          </cell>
        </row>
        <row r="173">
          <cell r="A173" t="str">
            <v>JOSE LUIS ORIGEL HERRERA</v>
          </cell>
        </row>
        <row r="174">
          <cell r="A174" t="str">
            <v>JOSE LUIS SALDAÑA VILLANUEVA</v>
          </cell>
        </row>
        <row r="175">
          <cell r="A175" t="str">
            <v>JOSE MANUEL VALTIERRA HERRERA</v>
          </cell>
        </row>
        <row r="176">
          <cell r="A176" t="str">
            <v>JOSE QUEZADA GUTIERREZ</v>
          </cell>
        </row>
        <row r="177">
          <cell r="A177" t="str">
            <v>JOSE RANGEL ORTIZ</v>
          </cell>
        </row>
        <row r="178">
          <cell r="A178" t="str">
            <v>JOSE SAMANO GUZMAN</v>
          </cell>
        </row>
        <row r="179">
          <cell r="A179" t="str">
            <v>J SALUD MEDINA SANCHEZ</v>
          </cell>
        </row>
        <row r="180">
          <cell r="A180" t="str">
            <v>JUAN CARLOS BRISEÑO MARTINEZ</v>
          </cell>
        </row>
        <row r="181">
          <cell r="A181" t="str">
            <v>JUAN CARLOS DIAZ GARMEDIA</v>
          </cell>
        </row>
        <row r="182">
          <cell r="A182" t="str">
            <v>JUAN GERARDO CADENA MORALES</v>
          </cell>
        </row>
        <row r="183">
          <cell r="A183" t="str">
            <v>JUVENAL HERNANDEZ G</v>
          </cell>
        </row>
        <row r="184">
          <cell r="A184" t="str">
            <v>KARAMAWI CONSTRUCTORA, S.A. DE C.V.</v>
          </cell>
        </row>
        <row r="185">
          <cell r="A185" t="str">
            <v>LA CADENA CENTRO DE SERVICIO S.A DE C.V.</v>
          </cell>
        </row>
        <row r="186">
          <cell r="A186" t="str">
            <v>LAS AGUILAS CONSTRUYE, S.A. DE C.V.</v>
          </cell>
        </row>
        <row r="187">
          <cell r="A187" t="str">
            <v>LINK ARQUITECTURA, S.A. DE C.V.</v>
          </cell>
        </row>
        <row r="188">
          <cell r="A188" t="str">
            <v>LOGISTICA URBANA Y DE SERVICIOS, S.A DE C.V.</v>
          </cell>
        </row>
        <row r="189">
          <cell r="A189" t="str">
            <v>LUIS ALBERTO RIVERA PEREZ</v>
          </cell>
        </row>
        <row r="190">
          <cell r="A190" t="str">
            <v>LUIS ENRIQUE ELIZALDE BLANCAS</v>
          </cell>
        </row>
        <row r="191">
          <cell r="A191" t="str">
            <v>LUIS FERNANDO CABRERA MARTINEZ</v>
          </cell>
        </row>
        <row r="192">
          <cell r="A192" t="str">
            <v>LUIS MARTIN REYES AGUIRRE</v>
          </cell>
        </row>
        <row r="193">
          <cell r="A193" t="str">
            <v>LUZ MARQ CONSTRUCCIONES, S.A. DE C.V.</v>
          </cell>
        </row>
        <row r="194">
          <cell r="A194" t="str">
            <v>M.A &amp; C.A. DISEÑA, CREA Y CONSTRUYE S.A DE C.V.</v>
          </cell>
        </row>
        <row r="195">
          <cell r="A195" t="str">
            <v>M.A INES CRUZ TOVAR</v>
          </cell>
        </row>
        <row r="196">
          <cell r="A196" t="str">
            <v>MA. ALEJANDRA CUEVAS BALLESTEROS</v>
          </cell>
        </row>
        <row r="197">
          <cell r="A197" t="str">
            <v>MA. ELIZABET NEGRETE DAVALOS</v>
          </cell>
        </row>
        <row r="198">
          <cell r="A198" t="str">
            <v>MA. EUGENIA CERVANTES MAC SWINEY</v>
          </cell>
        </row>
        <row r="199">
          <cell r="A199" t="str">
            <v>MA. SOLEDAD ALEJANDRA LOPEZ LOPEZ</v>
          </cell>
        </row>
        <row r="200">
          <cell r="A200" t="str">
            <v>MAHCON COMPAÑÍA CONSTRUCTORA S.A DE C.V.</v>
          </cell>
        </row>
        <row r="201">
          <cell r="A201" t="str">
            <v>MANTENIMIENTO SUPERIORES, S.A. DE C.V.</v>
          </cell>
        </row>
        <row r="202">
          <cell r="A202" t="str">
            <v>MAQUINARIA CONSTRUCCION EN ACERO Y CONCRETO, S.A. DE C.V.</v>
          </cell>
        </row>
        <row r="203">
          <cell r="A203" t="str">
            <v>MARCO ANTONIO GARCIA SANCHEZ</v>
          </cell>
        </row>
        <row r="204">
          <cell r="A204" t="str">
            <v>MARIA ANTONIETA ARROYO CARDENAS</v>
          </cell>
        </row>
        <row r="205">
          <cell r="A205" t="str">
            <v>MARIA DE LOS ANGELES IRMA HURTADO DE MENDOZA</v>
          </cell>
        </row>
        <row r="206">
          <cell r="A206" t="str">
            <v>MARIA TERESA VARGAS HERNANDEZ</v>
          </cell>
        </row>
        <row r="207">
          <cell r="A207" t="str">
            <v>MARIANELA FARIAS BALVER</v>
          </cell>
        </row>
        <row r="208">
          <cell r="A208" t="str">
            <v>MARTHA NOEMI ALBARRAN FUENTES</v>
          </cell>
        </row>
        <row r="209">
          <cell r="A209" t="str">
            <v>MARTIN FERNANDO QUINTERO TEJADA</v>
          </cell>
        </row>
        <row r="210">
          <cell r="A210" t="str">
            <v>MAURICIO BRAVO GONZALEZ</v>
          </cell>
        </row>
        <row r="211">
          <cell r="A211" t="str">
            <v>MAURICIO FERNANDEZ GRANADOS</v>
          </cell>
        </row>
        <row r="212">
          <cell r="A212" t="str">
            <v>MAURO ANDRES HERNANDEZ SANCHEZ</v>
          </cell>
        </row>
        <row r="213">
          <cell r="A213" t="str">
            <v>MECANICA INDUSTRIAL Y TRANSFORMADOS, S.A. DE C.V.</v>
          </cell>
        </row>
        <row r="214">
          <cell r="A214" t="str">
            <v>METROPOLITANA DE SERVICIOS INTEGRALES, S.A. DE C.V.</v>
          </cell>
        </row>
        <row r="215">
          <cell r="A215" t="str">
            <v>MIGUEL ANGEL CONTRERAS ZARATE</v>
          </cell>
        </row>
        <row r="216">
          <cell r="A216" t="str">
            <v>MIREYA VIANEY MORENO MEZA</v>
          </cell>
        </row>
        <row r="217">
          <cell r="A217" t="str">
            <v>MOISES RODRIGUEZ HERNANDEZ</v>
          </cell>
        </row>
        <row r="218">
          <cell r="A218" t="str">
            <v>MONITOREO VEHICULAR DEL BAJIO, S.C.</v>
          </cell>
        </row>
        <row r="219">
          <cell r="A219" t="str">
            <v>MOVIMIENTOS INDUSTRIALES DE LA CONSTRUCCION, S.A. DE C.V.</v>
          </cell>
        </row>
        <row r="220">
          <cell r="A220" t="str">
            <v>MTLUZ,S.A. DE C.V.</v>
          </cell>
        </row>
        <row r="221">
          <cell r="A221" t="str">
            <v>OBRA CIVIL Y EDIFICACIONES JASSO,S.A. DE C.V.</v>
          </cell>
        </row>
        <row r="222">
          <cell r="A222" t="str">
            <v>OBRA CIVIL Y CONSTRUCCION COVENTA SA DE CV</v>
          </cell>
        </row>
        <row r="223">
          <cell r="A223" t="str">
            <v>OBRAS,CONSTRUCCIONES Y EDIFICACIONES  S.A DE C.V.</v>
          </cell>
        </row>
        <row r="224">
          <cell r="A224" t="str">
            <v>OLIVER GABRIEL GUERRERO SOTO</v>
          </cell>
        </row>
        <row r="225">
          <cell r="A225" t="str">
            <v>ORTIZ CONSTRUCCION Y ARRENDAMIENTO, S.A. DE C.V.</v>
          </cell>
        </row>
        <row r="226">
          <cell r="A226" t="str">
            <v>OSCAR GARCIA CONTRERAS</v>
          </cell>
        </row>
        <row r="227">
          <cell r="A227" t="str">
            <v>OMAR ALEJANDRO MONTIEL MARTINEZ</v>
          </cell>
        </row>
        <row r="228">
          <cell r="A228" t="str">
            <v>OSWALDO CORONA AMADOR</v>
          </cell>
        </row>
        <row r="229">
          <cell r="A229" t="str">
            <v>PAULINA SAAVEDRA RAMIREZ</v>
          </cell>
        </row>
        <row r="230">
          <cell r="A230" t="str">
            <v>PAVIMENTOS Y URBANIZACIONES DE GUANAJUATO, S.A. DE C.V.</v>
          </cell>
        </row>
        <row r="231">
          <cell r="A231" t="str">
            <v>PEDRO AYALA SERRATO</v>
          </cell>
        </row>
        <row r="232">
          <cell r="A232" t="str">
            <v>PEREZ INGENIEROS, S.A. DE C.V.</v>
          </cell>
        </row>
        <row r="233">
          <cell r="A233" t="str">
            <v>Perforaciones y Ademes del bajio S.A DE C.V.</v>
          </cell>
        </row>
        <row r="234">
          <cell r="A234" t="str">
            <v>PICO COMERCIAL, S.A. DE C.V.</v>
          </cell>
        </row>
        <row r="235">
          <cell r="A235" t="str">
            <v xml:space="preserve">PONCIANO MANUEL MATA MEDEL </v>
          </cell>
        </row>
        <row r="236">
          <cell r="A236" t="str">
            <v>PREFABRICADOS DRAGON SA DE CV</v>
          </cell>
        </row>
        <row r="237">
          <cell r="A237" t="str">
            <v>PROMOTORA DE DESARROLLO, S.A. DE .C.V.</v>
          </cell>
        </row>
        <row r="238">
          <cell r="A238" t="str">
            <v>PROMOTORA INMOBILIARIA SALAZAR MARTINEZ, S.A. DE C.V.</v>
          </cell>
        </row>
        <row r="239">
          <cell r="A239" t="str">
            <v>PROYECTOS CONSTRUCCION Y DISEÑO, S.A. DE C.V.</v>
          </cell>
        </row>
        <row r="240">
          <cell r="A240" t="str">
            <v>PROYECTOS CONSTRUCCION, S.A. DE C.V.</v>
          </cell>
        </row>
        <row r="241">
          <cell r="A241" t="str">
            <v xml:space="preserve">PROYECTOS Y CONSTRUCCIONES JASSO S.A DE C.V </v>
          </cell>
        </row>
        <row r="242">
          <cell r="A242" t="str">
            <v>PROYECTOS Y SERVICIOS INDUSTRIALES DEL BAJIO, S.A. DE C.V.</v>
          </cell>
        </row>
        <row r="243">
          <cell r="A243" t="str">
            <v>PROYECTOS, DESARROLLOS,URBANIZACION Y CONSTRUCCION S. A DE C.V.</v>
          </cell>
        </row>
        <row r="244">
          <cell r="A244" t="str">
            <v>PRROYSECC INGENERIA S.A DE C.V.</v>
          </cell>
        </row>
        <row r="245">
          <cell r="A245" t="str">
            <v>QUANAX-HUATO, S.A DE C.V.</v>
          </cell>
        </row>
        <row r="246">
          <cell r="A246" t="str">
            <v>QUINTO ELEMENTO, S.A. DE C.V.</v>
          </cell>
        </row>
        <row r="247">
          <cell r="A247" t="str">
            <v>R &amp; B GRUPO S.A DE C.V.</v>
          </cell>
        </row>
        <row r="248">
          <cell r="A248" t="str">
            <v>RAMON SANDOVAL ISAS</v>
          </cell>
        </row>
        <row r="249">
          <cell r="A249" t="str">
            <v>RAUL GERARDO ZAVALA SANCHEZ</v>
          </cell>
        </row>
        <row r="250">
          <cell r="A250" t="str">
            <v>RAUL HUITRON RIQUELME</v>
          </cell>
        </row>
        <row r="251">
          <cell r="A251" t="str">
            <v>REPRESENTACIONES COMERCIALES INTEGRALES S.A DE C.V.</v>
          </cell>
        </row>
        <row r="252">
          <cell r="A252" t="str">
            <v>RICARDO CAMARILLO GUERRA</v>
          </cell>
        </row>
        <row r="253">
          <cell r="A253" t="str">
            <v>RICARDO CHACON MEZA</v>
          </cell>
        </row>
        <row r="254">
          <cell r="A254" t="str">
            <v>RICARDO JOEL AVILES AGUILAR</v>
          </cell>
        </row>
        <row r="255">
          <cell r="A255" t="str">
            <v>RICARDO PALAFOX ZERMEÑO</v>
          </cell>
        </row>
        <row r="256">
          <cell r="A256" t="str">
            <v>RICARDO RODRIGUEZ HERNANDEZ</v>
          </cell>
        </row>
        <row r="257">
          <cell r="A257" t="str">
            <v>RICARDO SIORDIA MENDEZ</v>
          </cell>
        </row>
        <row r="258">
          <cell r="A258" t="str">
            <v>ROBERTO ZAMILPA GONZALEZ</v>
          </cell>
        </row>
        <row r="259">
          <cell r="A259" t="str">
            <v>ROGELIO  ENRIQUE AGUILAR GUTIERREZ</v>
          </cell>
        </row>
        <row r="260">
          <cell r="A260" t="str">
            <v>RSM CONSULTORES S.A DE C.V.</v>
          </cell>
        </row>
        <row r="261">
          <cell r="A261" t="str">
            <v>RUBEN ARMANDO BARROSO LOPEZ</v>
          </cell>
        </row>
        <row r="262">
          <cell r="A262" t="str">
            <v>RUBEN BARBA MAGAÑA</v>
          </cell>
        </row>
        <row r="263">
          <cell r="A263" t="str">
            <v>RUBEN ROSAS MARTINEZ</v>
          </cell>
        </row>
        <row r="264">
          <cell r="A264" t="str">
            <v>SALVADOR ESTRADA BRAVO</v>
          </cell>
        </row>
        <row r="265">
          <cell r="A265" t="str">
            <v>SALVADOR VARGAS SOTO</v>
          </cell>
        </row>
        <row r="266">
          <cell r="A266" t="str">
            <v>SANDRA MARIA DE GUADALUPE GARCIA RAMIREZ</v>
          </cell>
        </row>
        <row r="267">
          <cell r="A267" t="str">
            <v>SERGIO FELIPE DE JESUS MOSIÑO PINEDA</v>
          </cell>
        </row>
        <row r="268">
          <cell r="A268" t="str">
            <v>SERGIO RODRIGO GUERRERO TORRES</v>
          </cell>
        </row>
        <row r="269">
          <cell r="A269" t="str">
            <v>SERVICIOS DE CONSULTORIA EN INFRAESTRUCTURA VIAL, S.A. DE C.V.</v>
          </cell>
        </row>
        <row r="270">
          <cell r="A270" t="str">
            <v>SERVICIOS DE GESTORIA Y CONSTRUCCION S.A DE C.V.</v>
          </cell>
        </row>
        <row r="271">
          <cell r="A271" t="str">
            <v>SERVICIOS HIDRAULICOS, CONSULTORIA Y CONSTRUCCIONES, S.A. DE C.V.</v>
          </cell>
        </row>
        <row r="272">
          <cell r="A272" t="str">
            <v>SISTEMAS DE INGENIERÍA Y PROCESOS, S.A. DE C.V.</v>
          </cell>
        </row>
        <row r="273">
          <cell r="A273" t="str">
            <v>SPORFLEX DE MEXICO, S.A. DE C.V.</v>
          </cell>
        </row>
        <row r="274">
          <cell r="A274" t="str">
            <v>SUPERVISION ESTUDIOS Y CONSTRUCCION, S.A. DE C.V.</v>
          </cell>
        </row>
        <row r="275">
          <cell r="A275" t="str">
            <v xml:space="preserve">SURO SITEMAS </v>
          </cell>
        </row>
        <row r="276">
          <cell r="A276" t="str">
            <v>TECHNOLOGIES RBS DE MEXICO, S.A. DE C.V.</v>
          </cell>
        </row>
        <row r="277">
          <cell r="A277" t="str">
            <v>TEGNOCON, S.A. DE C.V.</v>
          </cell>
        </row>
        <row r="278">
          <cell r="A278" t="str">
            <v>TERESA DE JESUS RIVERA CASTRO</v>
          </cell>
        </row>
        <row r="279">
          <cell r="A279" t="str">
            <v>TIERRA TRES S.A DE C.V.</v>
          </cell>
        </row>
        <row r="280">
          <cell r="A280" t="str">
            <v>TOMCAZ S.A DE C.V.</v>
          </cell>
        </row>
        <row r="281">
          <cell r="A281" t="str">
            <v>TREBOL  URBANIZADORA CONSTRUCTORA S.A DE C.V.</v>
          </cell>
        </row>
        <row r="282">
          <cell r="A282" t="str">
            <v>URBAMARGTO S.A DE C.V.</v>
          </cell>
        </row>
        <row r="283">
          <cell r="A283" t="str">
            <v>URBANIZACION J.F. S.A. DE C.V.</v>
          </cell>
        </row>
        <row r="284">
          <cell r="A284" t="str">
            <v>URBANIZACION Y DESARROLLOS DE MEXICO, S.A. DE C.V.</v>
          </cell>
        </row>
        <row r="285">
          <cell r="A285" t="str">
            <v>URBANIZACIONES Y CONSTRUCCIONES LOROSA, S.A. DE C.V.</v>
          </cell>
        </row>
        <row r="286">
          <cell r="A286" t="str">
            <v>URBANIZADORA Y CONSTRUCTORA LEPLOG, S.A. DE C.V.</v>
          </cell>
        </row>
        <row r="287">
          <cell r="A287" t="str">
            <v>URBANIZADORA Y CONSTRUCTORA LEPLOG, S.A. DE C.V.</v>
          </cell>
        </row>
        <row r="288">
          <cell r="A288" t="str">
            <v>URBANIZADORA CAMBRA, S.A DE C.V.</v>
          </cell>
        </row>
        <row r="289">
          <cell r="A289" t="str">
            <v>URBANIZADORA DEL BAJIO, S.A  DE C.V.</v>
          </cell>
        </row>
        <row r="290">
          <cell r="A290" t="str">
            <v>URBANIZADORA KURAMA SA DE CV</v>
          </cell>
        </row>
        <row r="291">
          <cell r="A291" t="str">
            <v>URBANIZADORA VAHER, S.A. DE C.V.</v>
          </cell>
        </row>
        <row r="292">
          <cell r="A292" t="str">
            <v>URBANIZADORA VAHER, S.A. DE C.V.</v>
          </cell>
        </row>
        <row r="293">
          <cell r="A293" t="str">
            <v>URBANIZADORA VIBRAZA, S.A. DE C.V.</v>
          </cell>
        </row>
        <row r="294">
          <cell r="A294" t="str">
            <v>VIA LATINA S.A DE C.V.</v>
          </cell>
        </row>
        <row r="295">
          <cell r="A295" t="str">
            <v>URBANIZADORA, PROMOTORA Y DISEÑO CABA S.A. DE C.V.</v>
          </cell>
        </row>
        <row r="296">
          <cell r="A296" t="str">
            <v>VIA LATINA S.A DE C.V.</v>
          </cell>
        </row>
        <row r="297">
          <cell r="A297" t="str">
            <v>VIALIDADES Y CONSTRUCCIONES TREBOL S.A DE C.V.</v>
          </cell>
        </row>
        <row r="298">
          <cell r="A298" t="str">
            <v>VIRGILIO GONZALEZ REYNOSO</v>
          </cell>
        </row>
        <row r="299">
          <cell r="A299" t="str">
            <v>YARA MEXICO,S.A. DE C.V.</v>
          </cell>
          <cell r="C299" t="str">
            <v>HDA. DE MARQUEZ NO. 786</v>
          </cell>
        </row>
        <row r="300">
          <cell r="A300" t="str">
            <v>VIRGILIO GONZALEZ REYNOSO</v>
          </cell>
          <cell r="C300" t="str">
            <v>AV. GUADALUPE VICTORIA  #1752</v>
          </cell>
        </row>
        <row r="301">
          <cell r="A301" t="str">
            <v>YARA MEXICO,S.A. DE C.V.</v>
          </cell>
          <cell r="C301" t="str">
            <v>INDUSTRIA ELECTRICA LOTE 30 MANZANA A</v>
          </cell>
        </row>
        <row r="307">
          <cell r="A307" t="str">
            <v>ADJUDICACION DIRECTA</v>
          </cell>
        </row>
        <row r="308">
          <cell r="A308" t="str">
            <v>LICITACION SIMPLIFICADA</v>
          </cell>
        </row>
        <row r="309">
          <cell r="A309" t="str">
            <v>LICITACION PUBLICA</v>
          </cell>
        </row>
        <row r="310">
          <cell r="A310" t="str">
            <v>INVITACION RESTRINGIDA</v>
          </cell>
        </row>
        <row r="311">
          <cell r="A311" t="str">
            <v>LICITACION PUBLICA</v>
          </cell>
        </row>
        <row r="312">
          <cell r="A312" t="str">
            <v>INVITACION RESTRINGIDA</v>
          </cell>
        </row>
        <row r="314">
          <cell r="A314" t="str">
            <v>IRAPUATO</v>
          </cell>
          <cell r="C314" t="str">
            <v>CAP</v>
          </cell>
        </row>
        <row r="315">
          <cell r="A315" t="str">
            <v>ADJUNTAS</v>
          </cell>
          <cell r="C315" t="str">
            <v>D. I. V. O.</v>
          </cell>
        </row>
        <row r="316">
          <cell r="A316" t="str">
            <v>ARANDAS</v>
          </cell>
          <cell r="C316" t="str">
            <v>CAP</v>
          </cell>
        </row>
        <row r="317">
          <cell r="A317" t="str">
            <v>BUENOS AIRES</v>
          </cell>
          <cell r="C317" t="str">
            <v>D. I. V. O.</v>
          </cell>
        </row>
        <row r="318">
          <cell r="A318" t="str">
            <v>LA CAJA</v>
          </cell>
          <cell r="C318" t="str">
            <v>ESTUDIOS Y PROYECTOS</v>
          </cell>
        </row>
        <row r="319">
          <cell r="A319" t="str">
            <v>LA CALERA</v>
          </cell>
          <cell r="C319" t="str">
            <v>N/A</v>
          </cell>
        </row>
        <row r="320">
          <cell r="A320" t="str">
            <v>LA CANDELARIA (EL RODETE)</v>
          </cell>
          <cell r="C320" t="str">
            <v>SEFUPU</v>
          </cell>
        </row>
        <row r="321">
          <cell r="A321" t="str">
            <v>CANTARRANAS</v>
          </cell>
          <cell r="C321" t="str">
            <v>N/A</v>
          </cell>
        </row>
        <row r="322">
          <cell r="A322" t="str">
            <v>CAÑADA DE LA MUERTE</v>
          </cell>
          <cell r="C322" t="str">
            <v>SI</v>
          </cell>
        </row>
        <row r="323">
          <cell r="A323" t="str">
            <v>EL CARMEN</v>
          </cell>
        </row>
        <row r="324">
          <cell r="A324" t="str">
            <v>EL CARRIZAL GRANDE</v>
          </cell>
        </row>
        <row r="325">
          <cell r="A325" t="str">
            <v>EL CARRIZALITO</v>
          </cell>
        </row>
        <row r="326">
          <cell r="A326" t="str">
            <v>CASAS BLANCAS</v>
          </cell>
        </row>
        <row r="327">
          <cell r="A327" t="str">
            <v>EL CERRITO DE LAS HUERTAS (EL CERRITO)</v>
          </cell>
          <cell r="C327" t="str">
            <v>AGUA POTABLE</v>
          </cell>
        </row>
        <row r="328">
          <cell r="A328" t="str">
            <v>EL COECILLO</v>
          </cell>
          <cell r="C328" t="str">
            <v>ALCANTARILLADO</v>
          </cell>
        </row>
        <row r="329">
          <cell r="A329" t="str">
            <v>COLONIA EL COPALILLO (EL CHORIZO)</v>
          </cell>
          <cell r="C329" t="str">
            <v>DRENAJE Y LETRINAS</v>
          </cell>
        </row>
        <row r="330">
          <cell r="A330" t="str">
            <v>COMEDERITO</v>
          </cell>
          <cell r="C330" t="str">
            <v>URBANIZACION MUNICIPAL</v>
          </cell>
        </row>
        <row r="331">
          <cell r="A331" t="str">
            <v>COMEDERO GRANDE</v>
          </cell>
          <cell r="C331" t="str">
            <v>ELECTRIFICACION RURAL Y DE COL POBRES</v>
          </cell>
        </row>
        <row r="332">
          <cell r="A332" t="str">
            <v>EL CONEJO</v>
          </cell>
          <cell r="C332" t="str">
            <v>INFRAESTRUCTURA BASICA DE SALUD</v>
          </cell>
        </row>
        <row r="333">
          <cell r="A333" t="str">
            <v>EX-HACIENDA DEL COPAL (EL COPAL)</v>
          </cell>
          <cell r="C333" t="str">
            <v>INFRAESTRUCTURA BASICA EDUCATIVA</v>
          </cell>
        </row>
        <row r="334">
          <cell r="A334" t="str">
            <v>EL COPALILLO</v>
          </cell>
          <cell r="C334" t="str">
            <v>MEJORAMIENTO DE VIVIENDA</v>
          </cell>
        </row>
        <row r="335">
          <cell r="A335" t="str">
            <v>CUARTA BRIGADA</v>
          </cell>
          <cell r="C335" t="str">
            <v>CAMINOS RURALES</v>
          </cell>
        </row>
        <row r="336">
          <cell r="A336" t="str">
            <v>CUCHICUATO</v>
          </cell>
          <cell r="C336" t="str">
            <v>OTROS</v>
          </cell>
        </row>
        <row r="337">
          <cell r="A337" t="str">
            <v>CHARCO VERDE (EL ÁGUILA)</v>
          </cell>
          <cell r="C337" t="str">
            <v>INFRAESTRUCTURA PRODUCTIVA RURAL</v>
          </cell>
        </row>
        <row r="338">
          <cell r="A338" t="str">
            <v>EL ENCINO DEL COPAL</v>
          </cell>
          <cell r="C338" t="str">
            <v>OTROS</v>
          </cell>
        </row>
        <row r="339">
          <cell r="A339" t="str">
            <v>ESTANCIA DE BUENAVISTA (LA ESTANCIA)</v>
          </cell>
          <cell r="C339" t="str">
            <v>INFRAESTRUCTURA PRODUCTIVA RURAL</v>
          </cell>
        </row>
        <row r="340">
          <cell r="A340" t="str">
            <v>ESTANCIA DEL COPAL</v>
          </cell>
        </row>
        <row r="341">
          <cell r="A341" t="str">
            <v>SAN ANTONIO DE BERNALES (BERNALES)</v>
          </cell>
          <cell r="C341" t="str">
            <v>PO141  OPERACION DE LA TESORERIA</v>
          </cell>
        </row>
        <row r="342">
          <cell r="A342" t="str">
            <v>GABINO VÁZQUEZ (LAS VÍBORAS)</v>
          </cell>
          <cell r="C342" t="str">
            <v>RA01   TRAT. Y DISP. FINAL RESIDUOS SÓLIDOS URB. Y MANEJO</v>
          </cell>
        </row>
        <row r="343">
          <cell r="A343" t="str">
            <v>LA GARRIDA</v>
          </cell>
          <cell r="C343" t="str">
            <v>RA02   PAGO ARREND. TERRENO SITIO DE DISP. FINAL "PEÑITAS</v>
          </cell>
        </row>
        <row r="344">
          <cell r="A344" t="str">
            <v>GUADALUPE DE PASO BLANCO (EL RANCHITO)</v>
          </cell>
          <cell r="C344" t="str">
            <v>RA03   CONCESIÓN SERV. BARRIDO MANUAL EN PRINCIPALES VIAL</v>
          </cell>
        </row>
        <row r="345">
          <cell r="A345" t="str">
            <v>GUADALUPE DE RIVERA</v>
          </cell>
          <cell r="C345" t="str">
            <v>RA04   SERV. MONITOREO POR GPS PARA UNIDADES OPERATIVAS</v>
          </cell>
        </row>
        <row r="346">
          <cell r="A346" t="str">
            <v>ALDAMA</v>
          </cell>
          <cell r="C346" t="str">
            <v>RA05   ADQ. DE MOBILIARIO COMUNIDADES</v>
          </cell>
        </row>
        <row r="347">
          <cell r="A347" t="str">
            <v>LAGUNA LARGA</v>
          </cell>
          <cell r="C347" t="str">
            <v>RA06   ADQ. DE MATERIALES PÉTREOS COMUNIDADES</v>
          </cell>
        </row>
        <row r="348">
          <cell r="A348" t="str">
            <v>LAS LIEBRES</v>
          </cell>
          <cell r="C348" t="str">
            <v>RA09   PROGRAMA MI PLAZA</v>
          </cell>
        </row>
        <row r="349">
          <cell r="A349" t="str">
            <v>LO DE JUÁREZ</v>
          </cell>
          <cell r="C349" t="str">
            <v>RA10   CONSTR. DE GAVETAS EN PANTEONES MUNICIPALES</v>
          </cell>
        </row>
        <row r="350">
          <cell r="A350" t="str">
            <v>LO DE SIERRA</v>
          </cell>
          <cell r="C350" t="str">
            <v>RA11   DIGNIFICACIÓN PARADEROS DE TRANSPORTE PÚBLICO</v>
          </cell>
        </row>
        <row r="351">
          <cell r="A351" t="str">
            <v>EJIDO DE MALVAS (LA ARGOLLA)</v>
          </cell>
          <cell r="C351" t="str">
            <v>RA24   APORTACIÓN A PROGRAMA MI PLAZA (MEJORA)</v>
          </cell>
        </row>
        <row r="352">
          <cell r="A352" t="str">
            <v>HACIENDA DE MÁRQUEZ (MÁRQUEZ)</v>
          </cell>
          <cell r="C352" t="str">
            <v>RA25   EJECUCIÓN DEL PROYECTO PARA EL SANEAMIENTO DE AGUA</v>
          </cell>
        </row>
        <row r="353">
          <cell r="A353" t="str">
            <v>SAN JOSÉ DE MARAÑÓN (LA MOCHA)</v>
          </cell>
          <cell r="C353" t="str">
            <v>RB07   EMBOVEDAMIENTO DEL CANAL DE AGUAS NEGRAS</v>
          </cell>
        </row>
        <row r="354">
          <cell r="A354" t="str">
            <v>MOLINO DE SANTA ANA</v>
          </cell>
          <cell r="C354" t="str">
            <v>RC02   1A. APORTACIÓN AL SUBSEMUN</v>
          </cell>
        </row>
        <row r="355">
          <cell r="A355" t="str">
            <v>COLONIA MORELOS DE GUADALUPE DE RIVERA</v>
          </cell>
          <cell r="C355" t="str">
            <v>RC05   INSCRIPCIÓN A ACREDITACIÓN CALEA</v>
          </cell>
        </row>
        <row r="356">
          <cell r="A356" t="str">
            <v>MUNGUÍA</v>
          </cell>
          <cell r="C356" t="str">
            <v>RC06   INSUMOS PARA CERTIFICACIÓN CALEA</v>
          </cell>
        </row>
        <row r="357">
          <cell r="A357" t="str">
            <v>NORIA DE CAMARENA</v>
          </cell>
          <cell r="C357" t="str">
            <v>RC07   MANTTO. ANUAL PREV./CORRECT. CÁMARAS FIJAS Y EN PA</v>
          </cell>
        </row>
        <row r="358">
          <cell r="A358" t="str">
            <v>OJO DE AGUA DE BERMÚDEZ</v>
          </cell>
          <cell r="C358" t="str">
            <v>RC08   PROGRAMA DE PREVENCIÓN DE ADICCIONES DARE</v>
          </cell>
        </row>
        <row r="359">
          <cell r="A359" t="str">
            <v>LA PALMA</v>
          </cell>
          <cell r="C359" t="str">
            <v>RC11   SEGUROS DE VIDA</v>
          </cell>
        </row>
        <row r="360">
          <cell r="A360" t="str">
            <v>PASO BLANCO</v>
          </cell>
          <cell r="C360" t="str">
            <v>RC24   UNIFORMES PARA PERSONAL OPERATIVO</v>
          </cell>
        </row>
        <row r="361">
          <cell r="A361" t="str">
            <v>LAS PEÑITAS</v>
          </cell>
          <cell r="C361" t="str">
            <v>RC25   SUBCOMANDANCIA DE POLICÍA MUNICIPAL DIST PONIENTE</v>
          </cell>
        </row>
        <row r="362">
          <cell r="A362" t="str">
            <v>PEÑUELAS</v>
          </cell>
          <cell r="C362" t="str">
            <v>RC26   CERTIFICACIÓN CALEA, (INSCRIPCION CONGRESOS CALEA)</v>
          </cell>
        </row>
        <row r="363">
          <cell r="A363" t="str">
            <v>POTRERO DE LA NORIA DE CAMARENA</v>
          </cell>
          <cell r="C363" t="str">
            <v>RC27   CERTIFICACIÓN CALEA (CONTROLES DE DETENCION CALEA)</v>
          </cell>
        </row>
        <row r="364">
          <cell r="A364" t="str">
            <v>PROVIDENCIA DE PÉREZ (EL GUANTÓN)</v>
          </cell>
          <cell r="C364" t="str">
            <v>RC28   CERTIFICACIÓN CALEA (CAPACITACIONES ESP CALEA)</v>
          </cell>
        </row>
        <row r="365">
          <cell r="A365" t="str">
            <v>PURÍSIMA DE COVARRUBIAS</v>
          </cell>
          <cell r="C365" t="str">
            <v>RC29   SISTEMA DE VIDEO VIGILANCIA: ADQUISICIÓN, INSTALAC</v>
          </cell>
        </row>
        <row r="366">
          <cell r="A366" t="str">
            <v>PURÍSIMA DE TEMASCATÍO DE ARRIBA</v>
          </cell>
          <cell r="C366" t="str">
            <v>RC30   INSTALACIÓN DE BOTONES DE AUXILIO</v>
          </cell>
        </row>
        <row r="367">
          <cell r="A367" t="str">
            <v>RANCHO NUEVO DE DOLORES (EL CUERO)</v>
          </cell>
          <cell r="C367" t="str">
            <v>RC31   EQUIPOS DE RADIO COMUNICACIÓN Y ADITAMENTOS (PILAS</v>
          </cell>
        </row>
        <row r="368">
          <cell r="A368" t="str">
            <v>RANCHO NUEVO DEL LLANITO</v>
          </cell>
          <cell r="C368" t="str">
            <v>RC32   EQUIPO ANTI MOTÍN</v>
          </cell>
        </row>
        <row r="369">
          <cell r="A369" t="str">
            <v>REFUGIO DE MUNGUÍA</v>
          </cell>
          <cell r="C369" t="str">
            <v>RC33   CASETAS MÓVILES</v>
          </cell>
        </row>
        <row r="370">
          <cell r="A370" t="str">
            <v>EJIDO DEL REFUGIO (LOS LÓPEZ)</v>
          </cell>
          <cell r="C370" t="str">
            <v>RC34   MUNICIONES Y ARMAMENTO</v>
          </cell>
        </row>
        <row r="371">
          <cell r="A371" t="str">
            <v>LOS REYES</v>
          </cell>
          <cell r="C371" t="str">
            <v>RC35   EQUIPAMIENTO PARA POLICÍA MONTADA</v>
          </cell>
        </row>
        <row r="372">
          <cell r="A372" t="str">
            <v>RIVERA DE GUADALUPE</v>
          </cell>
          <cell r="C372" t="str">
            <v>RC36   EQUIPAMIENTO PARA POLICÍA CANINA</v>
          </cell>
        </row>
        <row r="373">
          <cell r="A373" t="str">
            <v>EL ROMERAL</v>
          </cell>
          <cell r="C373" t="str">
            <v>RC37   VEHÍCULOS TERRESTRES</v>
          </cell>
        </row>
        <row r="374">
          <cell r="A374" t="str">
            <v>ROSARIO DE COVARRUBIAS</v>
          </cell>
          <cell r="C374" t="str">
            <v>RC38   CAMIONETAS PICK UP</v>
          </cell>
        </row>
        <row r="375">
          <cell r="A375" t="str">
            <v>LOS SABINOS</v>
          </cell>
          <cell r="C375" t="str">
            <v>RC39   MOTOCICLETAS</v>
          </cell>
        </row>
        <row r="376">
          <cell r="A376" t="str">
            <v>LA SANABRIA</v>
          </cell>
          <cell r="C376" t="str">
            <v>RC40   GRÚAS DE PLATAFORMA</v>
          </cell>
        </row>
        <row r="377">
          <cell r="A377" t="str">
            <v>SAN AGUSTÍN DE LOS TORDOS (SAN AGUSTÍN)</v>
          </cell>
          <cell r="C377" t="str">
            <v>RC41   EQUIPO ESPECIALIZADO PARA EL CONTROL, CONFINAMIENT</v>
          </cell>
        </row>
        <row r="378">
          <cell r="A378" t="str">
            <v>SAN ANTONIO DE CHICO</v>
          </cell>
          <cell r="C378" t="str">
            <v>RC42   EQUIPAMIENTO Y ACCESORIOS PARA EL CONTROL Y EXTINC</v>
          </cell>
        </row>
        <row r="379">
          <cell r="A379" t="str">
            <v>SAN ANTONIO TEXAS</v>
          </cell>
          <cell r="C379" t="str">
            <v>RC43   CURSO BÁSICO DE FORMACIÓN INICIAL PARA PERSONAL DE</v>
          </cell>
        </row>
        <row r="380">
          <cell r="A380" t="str">
            <v>SAN ANTONIO EL RICO</v>
          </cell>
          <cell r="C380" t="str">
            <v>RC44   UNIDAD DE TRASLADO EQUIPADA</v>
          </cell>
        </row>
        <row r="381">
          <cell r="A381" t="str">
            <v>SAN CRISTÓBAL</v>
          </cell>
          <cell r="C381" t="str">
            <v>RD02   OBRAS DE RESCATE DEL CENTRO HISTÓRICO</v>
          </cell>
        </row>
        <row r="382">
          <cell r="A382" t="str">
            <v>SAN DIEGO DEL ROSAL (EL ZORRILLO)</v>
          </cell>
          <cell r="C382" t="str">
            <v>RD10   VIVEROS REVOLUCIÓN</v>
          </cell>
        </row>
        <row r="383">
          <cell r="A383" t="str">
            <v>SAN FRANCISCO DE LA CHARCA (LA CHARCA)</v>
          </cell>
          <cell r="C383" t="str">
            <v>RD12   PROGRAM MIGRANTE 3X1</v>
          </cell>
        </row>
        <row r="384">
          <cell r="A384" t="str">
            <v>SAN IGNACIO DE RIVERA (OJO DE AGUA)</v>
          </cell>
          <cell r="C384" t="str">
            <v>RD22   PROGRAMA PINTA TU ENTORNO</v>
          </cell>
        </row>
        <row r="385">
          <cell r="A385" t="str">
            <v>GRANJA LA PROVIDENCIA</v>
          </cell>
          <cell r="C385" t="str">
            <v>RD29   MANTENIMIENTO Y CONSERVACIÓN DE PLAZAS, ANDADORES</v>
          </cell>
        </row>
        <row r="386">
          <cell r="A386" t="str">
            <v>SAN ISIDRO DE LA CUMBRE</v>
          </cell>
          <cell r="C386" t="str">
            <v>RD30   MANTENIMIENTO DE FUENTES (ADQUISICIÓN DE MATERIALE</v>
          </cell>
        </row>
        <row r="387">
          <cell r="A387" t="str">
            <v>SAN JAVIER</v>
          </cell>
          <cell r="C387" t="str">
            <v>RD31   REPOSICIÓN DE CARPETA ASFÁLTICA EN BACHES</v>
          </cell>
        </row>
        <row r="388">
          <cell r="A388" t="str">
            <v>SAN JOSÉ DE BERNALEJO (EL GUAYABO)</v>
          </cell>
          <cell r="C388" t="str">
            <v>RD32   MANTENIMIENTO DE PAVIMENTOS EN PLAZAS Y ANDADORES</v>
          </cell>
        </row>
        <row r="389">
          <cell r="A389" t="str">
            <v>SAN JOSÉ DE JORGE LÓPEZ (SAN JOSÉ)</v>
          </cell>
          <cell r="C389" t="str">
            <v>RD33   ACCIONES AMBIENTALES Y DE PRESERVACIÓN ECOLÓGICA</v>
          </cell>
        </row>
        <row r="390">
          <cell r="A390" t="str">
            <v>SAN JOSÉ DE LA LAGUNA (LOS RANCHITOS)</v>
          </cell>
          <cell r="C390" t="str">
            <v>RD34   PROYECTOS DE INFRAESTRUCTURA Y EQUIPAMIENTO</v>
          </cell>
        </row>
        <row r="391">
          <cell r="A391" t="str">
            <v>SAN JOSÉ DE CRUCES</v>
          </cell>
          <cell r="C391" t="str">
            <v>RD35   PROY INFRAESTRUCTURA VIAL PARA URBAN VIALIDADES</v>
          </cell>
        </row>
        <row r="392">
          <cell r="A392" t="str">
            <v>SAN JOSÉ DE RIVERA (SAN JOSÉ DE LOS NARANJOS)</v>
          </cell>
          <cell r="C392" t="str">
            <v>RD36   ESTUDIOS, VALIDACIONES Y PERMISOS</v>
          </cell>
        </row>
        <row r="393">
          <cell r="A393" t="str">
            <v>SAN JUAN TEMASCATÍO</v>
          </cell>
          <cell r="C393" t="str">
            <v>RD37   PLANES Y ESTUDIOS PARA LA PLANEACIÓN MUNICIPAL</v>
          </cell>
        </row>
        <row r="394">
          <cell r="A394" t="str">
            <v>NUEVO EJIDO DE SAN LORENZO (SAN LORENZO)</v>
          </cell>
          <cell r="C394" t="str">
            <v>RD38   PROYECTO EJECUTIVO DEL ALBERGUE EN EL POLÍGONO DE</v>
          </cell>
        </row>
        <row r="395">
          <cell r="A395" t="str">
            <v>SAN MIGUEL DEL BRETE</v>
          </cell>
          <cell r="C395" t="str">
            <v>RD39   ACCESO UNIVERSAL (ACCESIBILIDAD Y PASOS PEATONALES</v>
          </cell>
        </row>
        <row r="396">
          <cell r="A396" t="str">
            <v>SAN MIGUEL DE VILLALOBOS</v>
          </cell>
          <cell r="C396" t="str">
            <v>RD55 SUPERVISION Y CONTROL DE CALIDAD</v>
          </cell>
        </row>
        <row r="397">
          <cell r="A397" t="str">
            <v>SAN NICOLÁS TEMASCATÍO</v>
          </cell>
          <cell r="C397" t="str">
            <v>RF01   CAPACITACIÓN Y CERTIFICACIÓN DE OFICIOS</v>
          </cell>
        </row>
        <row r="398">
          <cell r="A398" t="str">
            <v>SAN ROQUE</v>
          </cell>
          <cell r="C398" t="str">
            <v>RF02   CENTROS DE INFORMACIÓN TURÍSTICA</v>
          </cell>
        </row>
        <row r="399">
          <cell r="A399" t="str">
            <v>SANTA BÁRBARA</v>
          </cell>
          <cell r="C399" t="str">
            <v>RF03   EVENTOS MI PYMES</v>
          </cell>
        </row>
        <row r="400">
          <cell r="A400" t="str">
            <v>SANTA ELENA DE LA CRUZ</v>
          </cell>
          <cell r="C400" t="str">
            <v>RF04   PROMOCIÓN ECONÓMICA DEL MUNICIPIO</v>
          </cell>
        </row>
        <row r="401">
          <cell r="A401" t="str">
            <v>SANTA ROSA TEMASCATÍO (SANTA ROSA DE LA CRUZ)</v>
          </cell>
          <cell r="C401" t="str">
            <v>RF05   MÉXICO BIO 2012</v>
          </cell>
        </row>
        <row r="402">
          <cell r="A402" t="str">
            <v>SAN VICENTE</v>
          </cell>
          <cell r="C402" t="str">
            <v>RF06   PROGRAMA EMPRENDEDOR UNIVERSIDADES</v>
          </cell>
        </row>
        <row r="403">
          <cell r="A403" t="str">
            <v>SAN VICENTE DE MALVAS (LA OREJA)</v>
          </cell>
          <cell r="C403" t="str">
            <v>RF07   DIAGNOS INTEGRAL INFRAESTRUCTURA CIUDAD INDUSTRIAL</v>
          </cell>
        </row>
        <row r="404">
          <cell r="A404" t="str">
            <v>SERRANO</v>
          </cell>
          <cell r="C404" t="str">
            <v>RF08   ESTUDIOS COMPLEMENTARIOS CENTRO INTEGRAL ACOPIO</v>
          </cell>
        </row>
        <row r="405">
          <cell r="A405" t="str">
            <v>LA SOLEDAD</v>
          </cell>
          <cell r="C405" t="str">
            <v>RF09   DESARROLLO DE LAS EXPORTACIONES</v>
          </cell>
        </row>
        <row r="406">
          <cell r="A406" t="str">
            <v>SAN JOSÉ DE LA SONAJA</v>
          </cell>
          <cell r="C406" t="str">
            <v>RF10   FOROS EMPRESARIALES</v>
          </cell>
        </row>
        <row r="407">
          <cell r="A407" t="str">
            <v>TARETÁN</v>
          </cell>
          <cell r="C407" t="str">
            <v>RF11   DESARROLLO DE PROYECTOS EMPRENDEDORES</v>
          </cell>
        </row>
        <row r="408">
          <cell r="A408" t="str">
            <v>TEJAMANIL</v>
          </cell>
          <cell r="C408" t="str">
            <v>RF12   TRANSFERENCIA DE MODELO DE INCUBACIÓN PARA INCUBAD</v>
          </cell>
        </row>
        <row r="409">
          <cell r="A409" t="str">
            <v>TINAJA DE BERNALES</v>
          </cell>
          <cell r="C409" t="str">
            <v>RF13   FORTALECIMIENTO DEL PARQUE VEHICULAR DE LA DIRECCI</v>
          </cell>
        </row>
        <row r="410">
          <cell r="A410" t="str">
            <v>TOMELÓPEZ</v>
          </cell>
          <cell r="C410" t="str">
            <v>RF14   SISTEMA DE BOLSA DE EMPLEO</v>
          </cell>
        </row>
        <row r="411">
          <cell r="A411" t="str">
            <v>TOMELOPITOS</v>
          </cell>
          <cell r="C411" t="str">
            <v>RF15   CIUDADES HERMANAS</v>
          </cell>
        </row>
        <row r="412">
          <cell r="A412" t="str">
            <v>LA TRINIDAD DE TEMASCATÍO</v>
          </cell>
          <cell r="C412" t="str">
            <v>RF16   IMPULSO A LAS MICRO, PEQUEÑAS Y MEDIANAS EMPRESAS</v>
          </cell>
        </row>
        <row r="413">
          <cell r="A413" t="str">
            <v>VALENCIANA DE YOSTIRO (VALENCIANA)</v>
          </cell>
          <cell r="C413" t="str">
            <v>RG02   ADQ. INSUMOS PARA OPERACIÓN DE UNID. MÉDICAS MÓV.</v>
          </cell>
        </row>
        <row r="414">
          <cell r="A414" t="str">
            <v>VALENCIANITA</v>
          </cell>
          <cell r="C414" t="str">
            <v>RG05   APOYO A EMERGENCIAS DE SALUD</v>
          </cell>
        </row>
        <row r="415">
          <cell r="A415" t="str">
            <v>EL VENADO DE YOSTIRO (EL VENADO)</v>
          </cell>
          <cell r="C415" t="str">
            <v>RG07   ACCIONES INTEGRALES P/CTRL. RABIA CANINA Y FELINA</v>
          </cell>
        </row>
        <row r="416">
          <cell r="A416" t="str">
            <v>GUADALUPE VILLA CÁRDENAS</v>
          </cell>
          <cell r="C416" t="str">
            <v>RG09   CONSTRUCCIÓN DE VIALIDAD INTERIOR</v>
          </cell>
        </row>
        <row r="417">
          <cell r="A417" t="str">
            <v>ESTACIÓN DE VILLALOBOS</v>
          </cell>
          <cell r="C417" t="str">
            <v>RG10   URBANIZACIÓN DE CALLE DÍAZ ORDAZ</v>
          </cell>
        </row>
        <row r="418">
          <cell r="A418" t="str">
            <v>VISTA HERMOSA</v>
          </cell>
          <cell r="C418" t="str">
            <v>RG11   ACOMETIDA ELÉCTRICA Y RED DE VOZ Y DATOS</v>
          </cell>
        </row>
        <row r="419">
          <cell r="A419" t="str">
            <v>LA ZAHURDA</v>
          </cell>
          <cell r="C419" t="str">
            <v>RG12   PRIMERA ASIGNACIÓN URBANIZACIÓN DE LA CALLE MADRIL</v>
          </cell>
        </row>
        <row r="420">
          <cell r="A420" t="str">
            <v>SAN AGUSTÍN EL ALTO (LA ARAÑA)</v>
          </cell>
          <cell r="C420" t="str">
            <v>RG13   REHABILITACIÓN Y EQUIPAMIENTO DEL CENTRO DE ATENCI</v>
          </cell>
        </row>
        <row r="421">
          <cell r="A421" t="str">
            <v>CAMINO REAL</v>
          </cell>
          <cell r="C421" t="str">
            <v>RH01   ESPACIOS PÚBLICOS P/COMBATE A LA POBREZA URBANA</v>
          </cell>
        </row>
        <row r="422">
          <cell r="A422" t="str">
            <v>EL CAPRICHO</v>
          </cell>
          <cell r="C422" t="str">
            <v>RH04   ACCIONES SOCIALES DEL PROGRAMA HÁBITAT</v>
          </cell>
        </row>
        <row r="423">
          <cell r="A423" t="str">
            <v>EL CUELLO</v>
          </cell>
          <cell r="C423" t="str">
            <v>RH05   ACCIONES SOCIALES PROGR. RESCATE DE ESPACIOS PÚBLI</v>
          </cell>
        </row>
        <row r="424">
          <cell r="A424" t="str">
            <v>RANCHO MONTELEÓN</v>
          </cell>
          <cell r="C424" t="str">
            <v>RH09   APORTACION AL CONVENIO DE COINVERSION SOCIAL</v>
          </cell>
        </row>
        <row r="425">
          <cell r="A425" t="str">
            <v>LA MORADA</v>
          </cell>
          <cell r="C425" t="str">
            <v>RH15   APOYO A ORGANIZACIONES SOCIEDAD CIVIL PARA INFRAES</v>
          </cell>
        </row>
        <row r="426">
          <cell r="A426" t="str">
            <v>SAN FRANCISCO DE LA CHARCA (EL NIDO)</v>
          </cell>
          <cell r="C426" t="str">
            <v>RI01   APOYOS ECONÓMICOS EDUCATIVOS JUNTOS EN MOVIMIENTO</v>
          </cell>
        </row>
        <row r="427">
          <cell r="A427" t="str">
            <v>NORIA DE MUNGUÍA</v>
          </cell>
          <cell r="C427" t="str">
            <v>RH15   APOYO A ORGANIZACIONES SOCIEDAD CIVIL PARA INFRAES</v>
          </cell>
        </row>
        <row r="428">
          <cell r="A428" t="str">
            <v>NUEVA COLONIA COPALILLO (EL ATORÓN)</v>
          </cell>
          <cell r="C428" t="str">
            <v>RI01   APOYOS ECONÓMICOS EDUCATIVOS JUNTOS EN MOVIMIENTO</v>
          </cell>
        </row>
        <row r="429">
          <cell r="A429" t="str">
            <v>PROVIDENCIA DE SAN ANTONIO</v>
          </cell>
          <cell r="C429" t="str">
            <v>RI03   ESPACIOS EDUCATIVOS REHABILITADOS (ESCUELA DIGNA)</v>
          </cell>
        </row>
        <row r="430">
          <cell r="A430" t="str">
            <v>RANCHO NUEVO DE YOSTIRO</v>
          </cell>
          <cell r="C430" t="str">
            <v>RI04   INSTIT. EDUCAT. CON EQUIPAM. (ESCUELAS DE CALIDAD)</v>
          </cell>
        </row>
        <row r="431">
          <cell r="A431" t="str">
            <v>COLONIA LA SOLEDAD</v>
          </cell>
          <cell r="C431" t="str">
            <v>RI05   APOYO A INSTIT. EDUCAT. CON EQUIPAMIENTO</v>
          </cell>
        </row>
        <row r="432">
          <cell r="A432" t="str">
            <v>TAMAHÚLA</v>
          </cell>
          <cell r="C432" t="str">
            <v>RI06   INSTIT. EDUCAT. CON DOTACIÓN DE MOBILIARIO</v>
          </cell>
        </row>
        <row r="433">
          <cell r="A433" t="str">
            <v>VENADO DE SAN LORENZO (EL VENADO)</v>
          </cell>
          <cell r="C433" t="str">
            <v>RI07   ESPACIOS EDUCATIVOS CONSTRUIDOS O REHABILITADOS</v>
          </cell>
        </row>
        <row r="434">
          <cell r="A434" t="str">
            <v>BETANIA</v>
          </cell>
          <cell r="C434" t="str">
            <v>RI10   FORTALEC. INFRAESTRUCTURA DE UNIDADES DEPORTIVAS</v>
          </cell>
        </row>
        <row r="435">
          <cell r="A435" t="str">
            <v>PRODUCTOS INDUSTRIALES DEL BAJÍO</v>
          </cell>
          <cell r="C435" t="str">
            <v>RI12   FESTIVAL DE JAZZ</v>
          </cell>
        </row>
        <row r="436">
          <cell r="A436" t="str">
            <v>GRANJA LOS CEDROS (RANCHO LOS CEDROS)</v>
          </cell>
          <cell r="C436" t="str">
            <v>RI13   2A.  ET. REHAB. EDIFICIOS BIBLIOTECAS PUB. MUNIC.</v>
          </cell>
        </row>
        <row r="437">
          <cell r="A437" t="str">
            <v>CIUDAD INDUSTRIAL IRAPUATO</v>
          </cell>
          <cell r="C437" t="str">
            <v>RI15   PROMOCIÓN DE ACTIVIDADES CULTURALES</v>
          </cell>
        </row>
        <row r="438">
          <cell r="A438" t="str">
            <v>LA COFRADÍA</v>
          </cell>
          <cell r="C438" t="str">
            <v>RI22   ADQUISICIÓN DE RESERVA TERRITORIAL PARA INSTITUCIO</v>
          </cell>
        </row>
        <row r="439">
          <cell r="A439" t="str">
            <v>EMPACADORA AGRÍCOLA</v>
          </cell>
          <cell r="C439" t="str">
            <v>RI23   FORTALECIMIENTO DE LA ORQUESTA SINFÓNICA INFANTIL</v>
          </cell>
        </row>
        <row r="440">
          <cell r="A440" t="str">
            <v>GRANJA LA ESTACADA</v>
          </cell>
          <cell r="C440" t="str">
            <v>RJ32   REHAB DE CALLES EN ZONAS DE MARGINACION</v>
          </cell>
        </row>
        <row r="441">
          <cell r="A441" t="str">
            <v>EL GARBANZO</v>
          </cell>
        </row>
        <row r="442">
          <cell r="A442" t="str">
            <v>LA LUZ DEL DÍA (EJIDO DE LA SONAJA)</v>
          </cell>
        </row>
        <row r="443">
          <cell r="A443" t="str">
            <v>GRANJA LOS PINOS</v>
          </cell>
        </row>
        <row r="444">
          <cell r="A444" t="str">
            <v>LOMA DE LOS CONEJOS (RANCHO ALEGRE)</v>
          </cell>
        </row>
        <row r="445">
          <cell r="A445" t="str">
            <v>GRANJA LA CHARCA</v>
          </cell>
        </row>
        <row r="446">
          <cell r="A446" t="str">
            <v>RANCHO SAN JOAQUÍN</v>
          </cell>
        </row>
        <row r="447">
          <cell r="A447" t="str">
            <v>SAN JOSÉ DE VÍBORAS</v>
          </cell>
        </row>
        <row r="448">
          <cell r="A448" t="str">
            <v>SAN LUIS DEL JÁNAMO (EL MORADO)</v>
          </cell>
        </row>
        <row r="449">
          <cell r="A449" t="str">
            <v>SANTA ELENA</v>
          </cell>
        </row>
        <row r="450">
          <cell r="A450" t="str">
            <v>GRANJA LOS SAUCES</v>
          </cell>
        </row>
        <row r="451">
          <cell r="A451" t="str">
            <v>GRANJA SOFÍA</v>
          </cell>
        </row>
        <row r="452">
          <cell r="A452" t="str">
            <v>GRANJA EL VOLADOR</v>
          </cell>
        </row>
        <row r="453">
          <cell r="A453" t="str">
            <v>LA PRESA DE SAN ANTONIO (RAÚL RIVERA)</v>
          </cell>
        </row>
        <row r="454">
          <cell r="A454" t="str">
            <v>GRANJA LA ZARCA</v>
          </cell>
        </row>
        <row r="455">
          <cell r="A455" t="str">
            <v>SAN ANTONIO</v>
          </cell>
        </row>
        <row r="456">
          <cell r="A456" t="str">
            <v>LA PLAYA</v>
          </cell>
        </row>
        <row r="457">
          <cell r="A457" t="str">
            <v>GRANJA ISABELITA</v>
          </cell>
        </row>
        <row r="458">
          <cell r="A458" t="str">
            <v>SANTA FE DE MUNGUÍA</v>
          </cell>
        </row>
        <row r="459">
          <cell r="A459" t="str">
            <v>LOS JUANES</v>
          </cell>
        </row>
        <row r="460">
          <cell r="A460" t="str">
            <v>ESTACIÓN VIEYRA (GRANJA OFELIA)</v>
          </cell>
        </row>
        <row r="461">
          <cell r="A461" t="str">
            <v>VISTA HERMOSA (SAN FRANCISCO DE LA CRUZ)</v>
          </cell>
        </row>
        <row r="462">
          <cell r="A462" t="str">
            <v>SAN JOSÉ DE BERNALEJO (EL RANCHITO)</v>
          </cell>
        </row>
        <row r="463">
          <cell r="A463" t="str">
            <v>GRANJA EL TECOLOTE</v>
          </cell>
        </row>
        <row r="464">
          <cell r="A464" t="str">
            <v>LA ESPERANCITA</v>
          </cell>
        </row>
        <row r="465">
          <cell r="A465" t="str">
            <v>SAN JOSÉ</v>
          </cell>
        </row>
        <row r="466">
          <cell r="A466" t="str">
            <v>GRANJA GUADALUPE</v>
          </cell>
        </row>
        <row r="467">
          <cell r="A467" t="str">
            <v>LA SONAJA (GRANJA BORJA)</v>
          </cell>
        </row>
        <row r="468">
          <cell r="A468" t="str">
            <v>VILLAS DE IRAPUATO</v>
          </cell>
        </row>
        <row r="469">
          <cell r="A469" t="str">
            <v>GRANJA PASO BLANCO (JOSÉ TAFOLLA)</v>
          </cell>
        </row>
        <row r="470">
          <cell r="A470" t="str">
            <v>GRANJA PASO BLANCO (PIERO ZARATINNI)</v>
          </cell>
        </row>
        <row r="471">
          <cell r="A471" t="str">
            <v>LA PILA DE LOS HERNÁNDEZ (LA PILA)</v>
          </cell>
        </row>
        <row r="472">
          <cell r="A472" t="str">
            <v>RANCHO DE LOS RODRÍGUEZ</v>
          </cell>
        </row>
        <row r="473">
          <cell r="A473" t="str">
            <v>EL VENADITO</v>
          </cell>
        </row>
        <row r="474">
          <cell r="A474" t="str">
            <v>SAN MIGUEL DEL BRETE (EL BRETE)</v>
          </cell>
        </row>
        <row r="475">
          <cell r="A475" t="str">
            <v>LA FLORIDA</v>
          </cell>
        </row>
        <row r="476">
          <cell r="A476" t="str">
            <v>LA CONCEPCIÓN</v>
          </cell>
        </row>
        <row r="477">
          <cell r="A477" t="str">
            <v>NAVIDAD</v>
          </cell>
        </row>
        <row r="478">
          <cell r="A478" t="str">
            <v>NORIA NUEVA</v>
          </cell>
        </row>
        <row r="479">
          <cell r="A479" t="str">
            <v>SAN CARLOS</v>
          </cell>
        </row>
        <row r="480">
          <cell r="A480" t="str">
            <v>VISTA HERMOSA</v>
          </cell>
        </row>
        <row r="481">
          <cell r="A481" t="str">
            <v>EL MONTE</v>
          </cell>
        </row>
        <row r="482">
          <cell r="A482" t="str">
            <v>UNIDAD HABITACIONAL 16 CIUDAD INDUSTRIAL</v>
          </cell>
        </row>
        <row r="483">
          <cell r="A483" t="str">
            <v>LOS MARTÍNEZ (LA BAJADA A SAN ISIDRO)</v>
          </cell>
        </row>
        <row r="484">
          <cell r="A484" t="str">
            <v>EX-HACIENDA DE BUENAVISTA (EL GABAZO)</v>
          </cell>
        </row>
        <row r="485">
          <cell r="A485" t="str">
            <v>EL FIERRO (LOS RAYAS)</v>
          </cell>
        </row>
        <row r="486">
          <cell r="A486" t="str">
            <v>GRANJA ALFREDO SÁNCHEZ</v>
          </cell>
        </row>
        <row r="487">
          <cell r="A487" t="str">
            <v>GRANJA LAS CABECITAS (OCTAVIO RAMÍREZ)</v>
          </cell>
        </row>
        <row r="488">
          <cell r="A488" t="str">
            <v>GRANJA LAS CARMELITAS</v>
          </cell>
        </row>
        <row r="489">
          <cell r="A489" t="str">
            <v>GRANJA EL ESPINERO (FERNANDO ORTEGA)</v>
          </cell>
        </row>
        <row r="490">
          <cell r="A490" t="str">
            <v>GRANJA FABIOLA</v>
          </cell>
        </row>
        <row r="491">
          <cell r="A491" t="str">
            <v>GRANJA LA GUACAMAYA</v>
          </cell>
        </row>
        <row r="492">
          <cell r="A492" t="str">
            <v>GRANJA HERNÁNDEZ</v>
          </cell>
        </row>
        <row r="493">
          <cell r="A493" t="str">
            <v>GRANJA LA LUZ</v>
          </cell>
        </row>
        <row r="494">
          <cell r="A494" t="str">
            <v>SAN MIGUELITO</v>
          </cell>
        </row>
        <row r="495">
          <cell r="A495" t="str">
            <v>CABAÑAS LOMA DEL MARQUÉS</v>
          </cell>
        </row>
        <row r="496">
          <cell r="A496" t="str">
            <v>MARTÍNEZ RIVAS</v>
          </cell>
        </row>
        <row r="497">
          <cell r="A497" t="str">
            <v>EL MONTE (SOCORRO SOLÓRZANO)</v>
          </cell>
        </row>
        <row r="498">
          <cell r="A498" t="str">
            <v>PEQUEÑA PROPIEDAD DURÁN</v>
          </cell>
        </row>
        <row r="499">
          <cell r="A499" t="str">
            <v>GRANJA LA ENCANTADA (RANCHO LA ENCANTADA)</v>
          </cell>
        </row>
        <row r="500">
          <cell r="A500" t="str">
            <v>EL ROSARIO</v>
          </cell>
        </row>
        <row r="501">
          <cell r="A501" t="str">
            <v>RUIZ RIVAS</v>
          </cell>
        </row>
        <row r="502">
          <cell r="A502" t="str">
            <v>SAN FRANCISCO DE LA CRUZ</v>
          </cell>
        </row>
        <row r="503">
          <cell r="A503" t="str">
            <v>SHANGRILÁ</v>
          </cell>
        </row>
        <row r="504">
          <cell r="A504" t="str">
            <v>GRANJA EL TECOLOTE</v>
          </cell>
        </row>
        <row r="505">
          <cell r="A505" t="str">
            <v>BOULEVARD VILLAS DE IRAPUATO KM. UNO</v>
          </cell>
        </row>
        <row r="506">
          <cell r="A506" t="str">
            <v>GRANJA GONZALO GUTIÉRREZ</v>
          </cell>
        </row>
        <row r="507">
          <cell r="A507" t="str">
            <v>GRANJA GONZÁLEZ</v>
          </cell>
        </row>
        <row r="508">
          <cell r="A508" t="str">
            <v>GRANJA LINARES</v>
          </cell>
        </row>
        <row r="509">
          <cell r="A509" t="str">
            <v>GRANJA LOS RAZO</v>
          </cell>
        </row>
        <row r="510">
          <cell r="A510" t="str">
            <v>LA CHARCA DE SAN JOSÉ (GRANJA RENOVALES)</v>
          </cell>
        </row>
        <row r="511">
          <cell r="A511" t="str">
            <v>LA PRESITA DE ARANDAS</v>
          </cell>
        </row>
        <row r="512">
          <cell r="A512" t="str">
            <v>FRACCIONAMIENTO ANÁHUAC (CAMPO DE TIRO)</v>
          </cell>
        </row>
        <row r="513">
          <cell r="A513" t="str">
            <v>CAMPO DE GOLF</v>
          </cell>
        </row>
        <row r="514">
          <cell r="A514" t="str">
            <v>GRANJA COLORINES</v>
          </cell>
        </row>
        <row r="515">
          <cell r="A515" t="str">
            <v>GRANJA FALCÓN</v>
          </cell>
        </row>
        <row r="516">
          <cell r="A516" t="str">
            <v>AGROPECUARIA SOL (LAGUNA DE ABRAHAM)</v>
          </cell>
        </row>
        <row r="517">
          <cell r="A517" t="str">
            <v>GRANJA MARÍA EUGENIA (GRANJA SAN IGNACIO)</v>
          </cell>
        </row>
        <row r="518">
          <cell r="A518" t="str">
            <v>GRANJA EL MATOCHE</v>
          </cell>
        </row>
        <row r="519">
          <cell r="A519" t="str">
            <v>GRANJA MENDOZA</v>
          </cell>
        </row>
        <row r="520">
          <cell r="A520" t="str">
            <v>GRANJA SAN IGNACIO</v>
          </cell>
        </row>
        <row r="521">
          <cell r="A521" t="str">
            <v>GRANJA SAN VICENTE DE MALVAS</v>
          </cell>
        </row>
        <row r="522">
          <cell r="A522" t="str">
            <v>GRANJA EL TEPAMAL</v>
          </cell>
        </row>
        <row r="523">
          <cell r="A523" t="str">
            <v>LOMAS DE TEPAMAL (GRANJAS)</v>
          </cell>
        </row>
        <row r="524">
          <cell r="A524" t="str">
            <v>NUEVA COLONIA PURÍSIMA</v>
          </cell>
        </row>
        <row r="525">
          <cell r="A525" t="str">
            <v>RANCHO EL RÍO</v>
          </cell>
        </row>
        <row r="526">
          <cell r="A526" t="str">
            <v>EL BOSQUE</v>
          </cell>
        </row>
        <row r="527">
          <cell r="A527" t="str">
            <v>EL TRIÁNGULO (LOS SAUCES)</v>
          </cell>
        </row>
        <row r="528">
          <cell r="A528" t="str">
            <v>COLONIA DE LOS LÓPEZ (LA GORDA SOLA)</v>
          </cell>
        </row>
        <row r="529">
          <cell r="A529" t="str">
            <v>GRANJA LOMA DE DOLORES</v>
          </cell>
        </row>
        <row r="530">
          <cell r="A530" t="str">
            <v>EL CUERO (RANCHO EL CUERO)</v>
          </cell>
        </row>
        <row r="531">
          <cell r="A531" t="str">
            <v>GRANJA EL DORADO</v>
          </cell>
        </row>
        <row r="532">
          <cell r="A532" t="str">
            <v>COLONIA PLAN VIVIRÁ</v>
          </cell>
        </row>
        <row r="533">
          <cell r="A533" t="str">
            <v>GRANJA LA FLORIDA</v>
          </cell>
        </row>
        <row r="534">
          <cell r="A534" t="str">
            <v>SAN FRANCISCO (GERMÁN FORTANEL)</v>
          </cell>
        </row>
        <row r="535">
          <cell r="A535" t="str">
            <v>GRANJA VIBORILLAS (RANCHO VIBORILLAS)</v>
          </cell>
        </row>
        <row r="536">
          <cell r="A536" t="str">
            <v>PURÍSIMA DE TEMASCATÍO DE ABAJO</v>
          </cell>
        </row>
        <row r="537">
          <cell r="A537" t="str">
            <v>LAS MALVAS (EL RESBALÓN)</v>
          </cell>
        </row>
        <row r="538">
          <cell r="A538" t="str">
            <v>EMPACADORA DE PRODUCTOS VEGETALES</v>
          </cell>
        </row>
        <row r="539">
          <cell r="A539" t="str">
            <v>GRANJA SAN ENRIQUE</v>
          </cell>
        </row>
        <row r="540">
          <cell r="A540" t="str">
            <v>GRANJA EL ESCONDITE</v>
          </cell>
        </row>
        <row r="541">
          <cell r="A541" t="str">
            <v>J. JESÚS RODRÍGUEZ</v>
          </cell>
        </row>
        <row r="542">
          <cell r="A542" t="str">
            <v>VILLA DE HERRERA</v>
          </cell>
        </row>
        <row r="543">
          <cell r="A543" t="str">
            <v>NUEVO EJIDO EMILIANO ZAPATA (FRANCISCO NIETO)</v>
          </cell>
        </row>
        <row r="544">
          <cell r="A544" t="str">
            <v>GRANJA GUADALUPE</v>
          </cell>
        </row>
        <row r="545">
          <cell r="A545" t="str">
            <v>CINVESTAV</v>
          </cell>
        </row>
        <row r="546">
          <cell r="A546" t="str">
            <v>FRACCIÓN MUNGUÍA (EL MAYOR)</v>
          </cell>
        </row>
        <row r="547">
          <cell r="A547" t="str">
            <v>LA HUERTA DEL NARANJAL</v>
          </cell>
        </row>
        <row r="548">
          <cell r="A548" t="str">
            <v>COLONIA ARTEAGA</v>
          </cell>
        </row>
        <row r="549">
          <cell r="A549" t="str">
            <v>GRANJA SAN LUIS</v>
          </cell>
        </row>
        <row r="550">
          <cell r="A550" t="str">
            <v>GRANJA GUADALUPE</v>
          </cell>
        </row>
        <row r="551">
          <cell r="A551" t="str">
            <v>DIVISADERO (SANTA ELENA)</v>
          </cell>
        </row>
        <row r="552">
          <cell r="A552" t="str">
            <v>LAS CASITAS</v>
          </cell>
        </row>
        <row r="553">
          <cell r="A553" t="str">
            <v>COLONIA VISTA ALEGRE</v>
          </cell>
        </row>
        <row r="554">
          <cell r="A554" t="str">
            <v>GRANJA ALBERTO GONZÁLEZ</v>
          </cell>
        </row>
        <row r="555">
          <cell r="A555" t="str">
            <v>CASA DE LOS MURILLO</v>
          </cell>
        </row>
        <row r="556">
          <cell r="A556" t="str">
            <v>LOS CORRALES</v>
          </cell>
        </row>
        <row r="557">
          <cell r="A557" t="str">
            <v>GRANJA EL AMIGO</v>
          </cell>
        </row>
        <row r="558">
          <cell r="A558" t="str">
            <v>GRANJA MEXICALI</v>
          </cell>
        </row>
        <row r="559">
          <cell r="A559" t="str">
            <v>EL CERRITO</v>
          </cell>
        </row>
        <row r="560">
          <cell r="A560" t="str">
            <v>GRANJA EL GARAMBULLO (EL MONTE)</v>
          </cell>
        </row>
        <row r="561">
          <cell r="A561" t="str">
            <v>GRANJA DE LOS POLLOS</v>
          </cell>
        </row>
        <row r="562">
          <cell r="A562" t="str">
            <v>FRACCIÓN SAN MIGUELITO (LUIS MIONI)</v>
          </cell>
        </row>
        <row r="563">
          <cell r="A563" t="str">
            <v>GRANJA LAS PALMAS</v>
          </cell>
        </row>
        <row r="564">
          <cell r="A564" t="str">
            <v>GRANJA LOS FRAUSTO</v>
          </cell>
        </row>
        <row r="565">
          <cell r="A565" t="str">
            <v>GRANJA DE DON JOSÉ SOTO (GRANJA DE DON JOSÉ)</v>
          </cell>
        </row>
        <row r="566">
          <cell r="A566" t="str">
            <v>GRANJA LA CHALA</v>
          </cell>
        </row>
        <row r="567">
          <cell r="A567" t="str">
            <v>GRANJA LAS GOLONDRINAS</v>
          </cell>
        </row>
        <row r="568">
          <cell r="A568" t="str">
            <v>GRANJA RODRÍGUEZ</v>
          </cell>
        </row>
        <row r="569">
          <cell r="A569" t="str">
            <v>LOS CISNEROS</v>
          </cell>
        </row>
        <row r="570">
          <cell r="A570" t="str">
            <v>GRANJA SAN LUIS</v>
          </cell>
        </row>
        <row r="571">
          <cell r="A571" t="str">
            <v>ADOLFO HERNÁNDEZ (POZO DOS)</v>
          </cell>
        </row>
        <row r="572">
          <cell r="A572" t="str">
            <v>LAS ALFALFAS</v>
          </cell>
        </row>
        <row r="573">
          <cell r="A573" t="str">
            <v>ALFONSO BRAVO</v>
          </cell>
        </row>
        <row r="574">
          <cell r="A574" t="str">
            <v>ALFONSO MARTÍNEZ VELA (ANTENA XEBO)</v>
          </cell>
        </row>
        <row r="575">
          <cell r="A575" t="str">
            <v>ALTO CANAL</v>
          </cell>
        </row>
        <row r="576">
          <cell r="A576" t="str">
            <v>EL ALTO COLORADO</v>
          </cell>
        </row>
        <row r="577">
          <cell r="A577" t="str">
            <v>ANTONIO CAMPOS</v>
          </cell>
        </row>
        <row r="578">
          <cell r="A578" t="str">
            <v>ANTONIO RODRÍGUEZ</v>
          </cell>
        </row>
        <row r="579">
          <cell r="A579" t="str">
            <v>GRANJA LOS PINOS</v>
          </cell>
        </row>
        <row r="580">
          <cell r="A580" t="str">
            <v>BAJADA DE CUARTA BRIGADA</v>
          </cell>
        </row>
        <row r="581">
          <cell r="A581" t="str">
            <v>BASE LUPITA (GUADALUPE MIRAMONTES)</v>
          </cell>
        </row>
        <row r="582">
          <cell r="A582" t="str">
            <v>BODEGA DE CUARTA BRIGADA</v>
          </cell>
        </row>
        <row r="583">
          <cell r="A583" t="str">
            <v>BODEGA DELTA (BODEGA DE IRAPUATO)</v>
          </cell>
        </row>
        <row r="584">
          <cell r="A584" t="str">
            <v>EL BORBOLLÓN</v>
          </cell>
        </row>
        <row r="585">
          <cell r="A585" t="str">
            <v>LOS CAMACHO</v>
          </cell>
        </row>
        <row r="586">
          <cell r="A586" t="str">
            <v>CAMINO A SAN JAVIER (LA HUIZACHERA)</v>
          </cell>
        </row>
        <row r="587">
          <cell r="A587" t="str">
            <v>CÁNDIDO NAVARRO</v>
          </cell>
        </row>
        <row r="588">
          <cell r="A588" t="str">
            <v>EL CANELO</v>
          </cell>
        </row>
        <row r="589">
          <cell r="A589" t="str">
            <v>EL CAPULÍN DE YOSTIRO</v>
          </cell>
        </row>
        <row r="590">
          <cell r="A590" t="str">
            <v>CARRETERA ABASOLO-IRAPUATO KM. OCHO</v>
          </cell>
        </row>
        <row r="591">
          <cell r="A591" t="str">
            <v>CASA DE DON CHILO (EL MOGOTE DEL DIABLO)</v>
          </cell>
        </row>
        <row r="592">
          <cell r="A592" t="str">
            <v>CASA DE LOS GARCÍA</v>
          </cell>
        </row>
        <row r="593">
          <cell r="A593" t="str">
            <v>CASA DE LOS MIRANDA</v>
          </cell>
        </row>
        <row r="594">
          <cell r="A594" t="str">
            <v>CASA DE LOS RAMÍREZ</v>
          </cell>
        </row>
        <row r="595">
          <cell r="A595" t="str">
            <v>CASA DEL PANADERO</v>
          </cell>
        </row>
        <row r="596">
          <cell r="A596" t="str">
            <v>EL CERRITO DE ENMEDIO</v>
          </cell>
        </row>
        <row r="597">
          <cell r="A597" t="str">
            <v>CERRITO DE LA LAGUNA (LUCIO OCHOA)</v>
          </cell>
        </row>
        <row r="598">
          <cell r="A598" t="str">
            <v>CERRO BLANCO</v>
          </cell>
        </row>
        <row r="599">
          <cell r="A599" t="str">
            <v>CERRO PRIETO</v>
          </cell>
        </row>
        <row r="600">
          <cell r="A600" t="str">
            <v>CERRO PRIETO</v>
          </cell>
        </row>
        <row r="601">
          <cell r="A601" t="str">
            <v>CONGELADORA VILLA VERDE</v>
          </cell>
        </row>
        <row r="602">
          <cell r="A602" t="str">
            <v>CHAVACÁN</v>
          </cell>
        </row>
        <row r="603">
          <cell r="A603" t="str">
            <v>CHICHÍNGARO</v>
          </cell>
        </row>
        <row r="604">
          <cell r="A604" t="str">
            <v>LA CINTA DE BERNALES</v>
          </cell>
        </row>
        <row r="605">
          <cell r="A605" t="str">
            <v>COLONIA COPALILLO (MANUELA PÉREZ)</v>
          </cell>
        </row>
        <row r="606">
          <cell r="A606" t="str">
            <v>COLONIA LAS MARAVILLAS</v>
          </cell>
        </row>
        <row r="607">
          <cell r="A607" t="str">
            <v>CORRALÓN FEDERAL</v>
          </cell>
        </row>
        <row r="608">
          <cell r="A608" t="str">
            <v>DOCTOR RAÚL JARAMILLO</v>
          </cell>
        </row>
        <row r="609">
          <cell r="A609" t="str">
            <v>LOS DUARTE</v>
          </cell>
        </row>
        <row r="610">
          <cell r="A610" t="str">
            <v>EJIDO DE SAN JOSÉ (JESÚS PÉREZ)</v>
          </cell>
        </row>
        <row r="611">
          <cell r="A611" t="str">
            <v>EJIDO LO DE JUÁREZ (ANTONIO JUÁREZ)</v>
          </cell>
        </row>
        <row r="612">
          <cell r="A612" t="str">
            <v>EJIDO MORELOS (GRANJA EL PIRUL)</v>
          </cell>
        </row>
        <row r="613">
          <cell r="A613" t="str">
            <v>EL PUENTE DEL AGUA NEGRA</v>
          </cell>
        </row>
        <row r="614">
          <cell r="A614" t="str">
            <v>EL SAUZ BENDITO</v>
          </cell>
        </row>
        <row r="615">
          <cell r="A615" t="str">
            <v>CORRALÓN FEDERAL</v>
          </cell>
        </row>
        <row r="616">
          <cell r="A616" t="str">
            <v>ENTRONQUE A CUERÁMARO (KM. 15)</v>
          </cell>
        </row>
        <row r="617">
          <cell r="A617" t="str">
            <v>LA ESPERANZA</v>
          </cell>
        </row>
        <row r="618">
          <cell r="A618" t="str">
            <v>EL ESPINERO (RANCHO DE DON BENE)</v>
          </cell>
        </row>
        <row r="619">
          <cell r="A619" t="str">
            <v>EL ESPINERO (PEDRO IBARRA)</v>
          </cell>
        </row>
        <row r="620">
          <cell r="A620" t="str">
            <v>ESTACIÓN DE RIVERA</v>
          </cell>
        </row>
        <row r="621">
          <cell r="A621" t="str">
            <v>PARQUE INDUSTRIAL</v>
          </cell>
        </row>
        <row r="622">
          <cell r="A622" t="str">
            <v>EX-HACIENDA SAN MIGUELITO LOTE UNO</v>
          </cell>
        </row>
        <row r="623">
          <cell r="A623" t="str">
            <v>EX-HACIENDA SAN ROQUE</v>
          </cell>
        </row>
        <row r="624">
          <cell r="A624" t="str">
            <v>LA FORRAJERA</v>
          </cell>
        </row>
        <row r="625">
          <cell r="A625" t="str">
            <v>FRACCIONAMIENTO CAMPESTRE LAS FLORES</v>
          </cell>
        </row>
        <row r="626">
          <cell r="A626" t="str">
            <v>LOS FRESNOS</v>
          </cell>
        </row>
        <row r="627">
          <cell r="A627" t="str">
            <v>NOÉ GONZÁLEZ</v>
          </cell>
        </row>
        <row r="628">
          <cell r="A628" t="str">
            <v>LA CABAÑA</v>
          </cell>
        </row>
        <row r="629">
          <cell r="A629" t="str">
            <v>GRANJA ANTONIO ZAVALA (LA ZAHURDA)</v>
          </cell>
        </row>
        <row r="630">
          <cell r="A630" t="str">
            <v>GRANJA ARIEL GARCÍA</v>
          </cell>
        </row>
        <row r="631">
          <cell r="A631" t="str">
            <v>GRANJA BUENAVISTA</v>
          </cell>
        </row>
        <row r="632">
          <cell r="A632" t="str">
            <v>GRANJA CALDERÓN</v>
          </cell>
        </row>
        <row r="633">
          <cell r="A633" t="str">
            <v>GRANJA CAMINO REAL</v>
          </cell>
        </row>
        <row r="634">
          <cell r="A634" t="str">
            <v>GRANJA CABAÑAS</v>
          </cell>
        </row>
        <row r="635">
          <cell r="A635" t="str">
            <v>GRANJA DE ADOLFO</v>
          </cell>
        </row>
        <row r="636">
          <cell r="A636" t="str">
            <v>GRANJA DE AGUSTÍN GARCÍA</v>
          </cell>
        </row>
        <row r="637">
          <cell r="A637" t="str">
            <v>GRANJA DE DON PANCHO RIVERA</v>
          </cell>
        </row>
        <row r="638">
          <cell r="A638" t="str">
            <v>GRANJA DE LA SEÑORA DUKE</v>
          </cell>
        </row>
        <row r="639">
          <cell r="A639" t="str">
            <v>GRANJA DE LAS GALLINAS</v>
          </cell>
        </row>
        <row r="640">
          <cell r="A640" t="str">
            <v>GRANJA DE LOS CASTAÑEDA</v>
          </cell>
        </row>
        <row r="641">
          <cell r="A641" t="str">
            <v>GRANJA DE LOS SÁNCHEZ CASTAÑEDA</v>
          </cell>
        </row>
        <row r="642">
          <cell r="A642" t="str">
            <v>GRANJA EL ROSARIO DOS</v>
          </cell>
        </row>
        <row r="643">
          <cell r="A643" t="str">
            <v>GRANJA DÍAZ</v>
          </cell>
        </row>
        <row r="644">
          <cell r="A644" t="str">
            <v>GRANJA LOS CEDROS (DANIEL BRAVO)</v>
          </cell>
        </row>
        <row r="645">
          <cell r="A645" t="str">
            <v>GRANJA EL CARMEN</v>
          </cell>
        </row>
        <row r="646">
          <cell r="A646" t="str">
            <v>GRANJA EL CERRITO</v>
          </cell>
        </row>
        <row r="647">
          <cell r="A647" t="str">
            <v>GRANJA EL CHARRO</v>
          </cell>
        </row>
        <row r="648">
          <cell r="A648" t="str">
            <v>GRANJA AVÍCOLA EL MIRADOR</v>
          </cell>
        </row>
        <row r="649">
          <cell r="A649" t="str">
            <v>GRANJA EL MOLINO</v>
          </cell>
        </row>
        <row r="650">
          <cell r="A650" t="str">
            <v>GRANJA EL PIRUL</v>
          </cell>
        </row>
        <row r="651">
          <cell r="A651" t="str">
            <v>GRANJA EL PORVENIR</v>
          </cell>
        </row>
        <row r="652">
          <cell r="A652" t="str">
            <v>GRANJA EL ROBLE</v>
          </cell>
        </row>
        <row r="653">
          <cell r="A653" t="str">
            <v>GRANJA GONZÁLEZ</v>
          </cell>
        </row>
        <row r="654">
          <cell r="A654" t="str">
            <v>GRANJA LA BOTA (JESÚS AGUIRRE)</v>
          </cell>
        </row>
        <row r="655">
          <cell r="A655" t="str">
            <v>GRANJA LA CHATA</v>
          </cell>
        </row>
        <row r="656">
          <cell r="A656" t="str">
            <v>GRANJA LA COLUMNA</v>
          </cell>
        </row>
        <row r="657">
          <cell r="A657" t="str">
            <v>GRANJA LA COREA</v>
          </cell>
        </row>
        <row r="658">
          <cell r="A658" t="str">
            <v>GRANJA LA JOYA</v>
          </cell>
        </row>
        <row r="659">
          <cell r="A659" t="str">
            <v>LOMA DE LOS CONEJOS (LA LOMA)</v>
          </cell>
        </row>
        <row r="660">
          <cell r="A660" t="str">
            <v>GRANJA LA MOCHA</v>
          </cell>
        </row>
        <row r="661">
          <cell r="A661" t="str">
            <v>GRANJA LA QUINTA AMALIA</v>
          </cell>
        </row>
        <row r="662">
          <cell r="A662" t="str">
            <v>GRANJA LA SANABRIA (FRANCISCO FLORES)</v>
          </cell>
        </row>
        <row r="663">
          <cell r="A663" t="str">
            <v>GRANJA LA SANABRIA</v>
          </cell>
        </row>
        <row r="664">
          <cell r="A664" t="str">
            <v>GRANJA LA VIRGEN</v>
          </cell>
        </row>
        <row r="665">
          <cell r="A665" t="str">
            <v>GRANJA LAS CARMELITAS</v>
          </cell>
        </row>
        <row r="666">
          <cell r="A666" t="str">
            <v>GRANJA LAS DELICIAS</v>
          </cell>
        </row>
        <row r="667">
          <cell r="A667" t="str">
            <v>GRANJA LAS ISABELES</v>
          </cell>
        </row>
        <row r="668">
          <cell r="A668" t="str">
            <v>GRANJA LOS CAMACHOS</v>
          </cell>
        </row>
        <row r="669">
          <cell r="A669" t="str">
            <v>GRANJA LOS CARPIO</v>
          </cell>
        </row>
        <row r="670">
          <cell r="A670" t="str">
            <v>GRANJA LOS LOBOS</v>
          </cell>
        </row>
        <row r="671">
          <cell r="A671" t="str">
            <v>GRANJA LOS MARTÍNEZ</v>
          </cell>
        </row>
        <row r="672">
          <cell r="A672" t="str">
            <v>GRANJA SAN JOSÉ DE LOS PINOS</v>
          </cell>
        </row>
        <row r="673">
          <cell r="A673" t="str">
            <v>GRANJA LOS TRES POTRILLOS</v>
          </cell>
        </row>
        <row r="674">
          <cell r="A674" t="str">
            <v>GRANJA MARÍA NINFA</v>
          </cell>
        </row>
        <row r="675">
          <cell r="A675" t="str">
            <v>GRANJA MERCEDES</v>
          </cell>
        </row>
        <row r="676">
          <cell r="A676" t="str">
            <v>GRANJA MIRYAM</v>
          </cell>
        </row>
        <row r="677">
          <cell r="A677" t="str">
            <v>GRANJA NAVARRA</v>
          </cell>
        </row>
        <row r="678">
          <cell r="A678" t="str">
            <v>PRIVADA PARAÍSO</v>
          </cell>
        </row>
        <row r="679">
          <cell r="A679" t="str">
            <v>GRANJA PROVIDENCIA</v>
          </cell>
        </row>
        <row r="680">
          <cell r="A680" t="str">
            <v>GRANJA PROVIDENCIA DE PÉREZ</v>
          </cell>
        </row>
        <row r="681">
          <cell r="A681" t="str">
            <v>GRANJA PROVIDENCIA DE PÉREZ (LA CAMPANA)</v>
          </cell>
        </row>
        <row r="682">
          <cell r="A682" t="str">
            <v>GRANJA RANCHO ALEGRE</v>
          </cell>
        </row>
        <row r="683">
          <cell r="A683" t="str">
            <v>GRANJA RANGEL</v>
          </cell>
        </row>
        <row r="684">
          <cell r="A684" t="str">
            <v>GRANJA SAN ANTONIO</v>
          </cell>
        </row>
        <row r="685">
          <cell r="A685" t="str">
            <v>GRANJA SAN FERNANDO</v>
          </cell>
        </row>
        <row r="686">
          <cell r="A686" t="str">
            <v>GRANJA SAN ISIDRO</v>
          </cell>
        </row>
        <row r="687">
          <cell r="A687" t="str">
            <v>GRANJA SAN JOAQUÍN (JAVIER CHICO)</v>
          </cell>
        </row>
        <row r="688">
          <cell r="A688" t="str">
            <v>GRANJA SAN JOSÉ DEL PROGRESO (CALICANTO)</v>
          </cell>
        </row>
        <row r="689">
          <cell r="A689" t="str">
            <v>GRANJA SAN LORENZO</v>
          </cell>
        </row>
        <row r="690">
          <cell r="A690" t="str">
            <v>GRANJA SAN MARTÍN</v>
          </cell>
        </row>
        <row r="691">
          <cell r="A691" t="str">
            <v>GRANJA SAN MIGUEL</v>
          </cell>
        </row>
        <row r="692">
          <cell r="A692" t="str">
            <v>GRANJA SANABRIA (JOSÉ BRAVO RICO)</v>
          </cell>
        </row>
        <row r="693">
          <cell r="A693" t="str">
            <v>GRANJA SÁNCHEZ</v>
          </cell>
        </row>
        <row r="694">
          <cell r="A694" t="str">
            <v>GRANJA SANTA ROSA</v>
          </cell>
        </row>
        <row r="695">
          <cell r="A695" t="str">
            <v>GRANJA SANTA ROSA DE LA LIMA</v>
          </cell>
        </row>
        <row r="696">
          <cell r="A696" t="str">
            <v>GRANJA SILVESTRE ALDACO</v>
          </cell>
        </row>
        <row r="697">
          <cell r="A697" t="str">
            <v>GRANJA SAN MARTÍN</v>
          </cell>
        </row>
        <row r="698">
          <cell r="A698" t="str">
            <v>GRANJA VILLEGAS</v>
          </cell>
        </row>
        <row r="699">
          <cell r="A699" t="str">
            <v>GRANJA ZAVALA (GRANJA PROVIDENCIA)</v>
          </cell>
        </row>
        <row r="700">
          <cell r="A700" t="str">
            <v>LA GUARACHA</v>
          </cell>
        </row>
        <row r="701">
          <cell r="A701" t="str">
            <v>EL HUIZACHAL (ANTONIO HERNÁNDEZ)</v>
          </cell>
        </row>
        <row r="702">
          <cell r="A702" t="str">
            <v>EL JACALÓN (POZO DE MIRANDA)</v>
          </cell>
        </row>
        <row r="703">
          <cell r="A703" t="str">
            <v>GRANJA JARDÍN DE GUADALUPE</v>
          </cell>
        </row>
        <row r="704">
          <cell r="A704" t="str">
            <v>JARDINES RECINTO DE LA ORACIÓN</v>
          </cell>
        </row>
        <row r="705">
          <cell r="A705" t="str">
            <v>JERÓNIMO HERNÁNDEZ</v>
          </cell>
        </row>
        <row r="706">
          <cell r="A706" t="str">
            <v>JESÚS HERNÁNDEZ</v>
          </cell>
        </row>
        <row r="707">
          <cell r="A707" t="str">
            <v>JESÚS HONESTO (LA CASA DE JESÚS HONESTO)</v>
          </cell>
        </row>
        <row r="708">
          <cell r="A708" t="str">
            <v>FELIPE GARCÍA DÍAZ</v>
          </cell>
        </row>
        <row r="709">
          <cell r="A709" t="str">
            <v>RANCHO SAN ISIDRO</v>
          </cell>
        </row>
        <row r="710">
          <cell r="A710" t="str">
            <v>GRANJA DON CHON</v>
          </cell>
        </row>
        <row r="711">
          <cell r="A711" t="str">
            <v>JOSÉ DE JESÚS PUGA</v>
          </cell>
        </row>
        <row r="712">
          <cell r="A712" t="str">
            <v>JOSÉ LUIS CABRERA MARTÍNEZ (LA ARENA)</v>
          </cell>
        </row>
        <row r="713">
          <cell r="A713" t="str">
            <v>LA JOYA</v>
          </cell>
        </row>
        <row r="714">
          <cell r="A714" t="str">
            <v>JUAN BUSTOS</v>
          </cell>
        </row>
        <row r="715">
          <cell r="A715" t="str">
            <v>JUAN ROSALES</v>
          </cell>
        </row>
        <row r="716">
          <cell r="A716" t="str">
            <v>GRANJA DON JUAN</v>
          </cell>
        </row>
        <row r="717">
          <cell r="A717" t="str">
            <v>KILÓMETRO CIENTO CINCO</v>
          </cell>
        </row>
        <row r="718">
          <cell r="A718" t="str">
            <v>LA BOTA DEL MONTE</v>
          </cell>
        </row>
        <row r="719">
          <cell r="A719" t="str">
            <v>EJIDO DE LA CAPILLA</v>
          </cell>
        </row>
        <row r="720">
          <cell r="A720" t="str">
            <v>LA CASA DE DOÑA CONCHA</v>
          </cell>
        </row>
        <row r="721">
          <cell r="A721" t="str">
            <v>LA CASA DE POLO</v>
          </cell>
        </row>
        <row r="722">
          <cell r="A722" t="str">
            <v>ARROYO ZARCO</v>
          </cell>
        </row>
        <row r="723">
          <cell r="A723" t="str">
            <v>EMPACADORA DE ZANAHORIAS</v>
          </cell>
        </row>
        <row r="724">
          <cell r="A724" t="str">
            <v>LA LIBERTAD</v>
          </cell>
        </row>
        <row r="725">
          <cell r="A725" t="str">
            <v>LIBRAMIENTO LEÓN-SALAMANCA</v>
          </cell>
        </row>
        <row r="726">
          <cell r="A726" t="str">
            <v>LA LOMA</v>
          </cell>
        </row>
        <row r="727">
          <cell r="A727" t="str">
            <v>LA LOMA</v>
          </cell>
        </row>
        <row r="728">
          <cell r="A728" t="str">
            <v>LOS CÁRDENAS</v>
          </cell>
        </row>
        <row r="729">
          <cell r="A729" t="str">
            <v>LUIS BRAVO</v>
          </cell>
        </row>
        <row r="730">
          <cell r="A730" t="str">
            <v>LA LUZ</v>
          </cell>
        </row>
        <row r="731">
          <cell r="A731" t="str">
            <v>LAS MARGARITAS</v>
          </cell>
        </row>
        <row r="732">
          <cell r="A732" t="str">
            <v>LOS MARTÍNEZ</v>
          </cell>
        </row>
        <row r="733">
          <cell r="A733" t="str">
            <v>MAURO GUZMÁN</v>
          </cell>
        </row>
        <row r="734">
          <cell r="A734" t="str">
            <v>LA GENERALA</v>
          </cell>
        </row>
        <row r="735">
          <cell r="A735" t="str">
            <v>MERCEDES ZENDEJAS</v>
          </cell>
        </row>
        <row r="736">
          <cell r="A736" t="str">
            <v>MODESTO GARCÍA</v>
          </cell>
        </row>
        <row r="737">
          <cell r="A737" t="str">
            <v>LA MOJONERA</v>
          </cell>
        </row>
        <row r="738">
          <cell r="A738" t="str">
            <v>EL MONTE (HACIENDA CAMINO REAL)</v>
          </cell>
        </row>
        <row r="739">
          <cell r="A739" t="str">
            <v>MOVIMIENTO FAMILIAR CRISTIANO</v>
          </cell>
        </row>
        <row r="740">
          <cell r="A740" t="str">
            <v>JESÚS VILLANUEVA MARTÍNEZ</v>
          </cell>
        </row>
        <row r="741">
          <cell r="A741" t="str">
            <v>PRESA DE LOS CARRIZOS (NATIVIDAD MÉNDEZ)</v>
          </cell>
        </row>
        <row r="742">
          <cell r="A742" t="str">
            <v>NORIA DE ROYÁN (LOS JARALES)</v>
          </cell>
        </row>
        <row r="743">
          <cell r="A743" t="str">
            <v>NUEVO CENTRO ROSARIO DE COVARRUBIAS</v>
          </cell>
        </row>
        <row r="744">
          <cell r="A744" t="str">
            <v>NUEVO EJIDO EMILIANO ZAPATA</v>
          </cell>
        </row>
        <row r="745">
          <cell r="A745" t="str">
            <v>OJO DE AGUA</v>
          </cell>
        </row>
        <row r="746">
          <cell r="A746" t="str">
            <v>PABLO GARCÍA</v>
          </cell>
        </row>
        <row r="747">
          <cell r="A747" t="str">
            <v>LA PAZ</v>
          </cell>
        </row>
        <row r="748">
          <cell r="A748" t="str">
            <v>EL PILAR</v>
          </cell>
        </row>
        <row r="749">
          <cell r="A749" t="str">
            <v>GRANJA LOS HERNÁNDEZ (IGNACIO HERNÁNDEZ)</v>
          </cell>
        </row>
        <row r="750">
          <cell r="A750" t="str">
            <v>PLANADA DEL GUAJOLOTE</v>
          </cell>
        </row>
        <row r="751">
          <cell r="A751" t="str">
            <v>EL PORTAL (ARRIBA DEL CAPALILLO)</v>
          </cell>
        </row>
        <row r="752">
          <cell r="A752" t="str">
            <v>POZO DE PARRAS</v>
          </cell>
        </row>
        <row r="753">
          <cell r="A753" t="str">
            <v>POZO DEL SOLIMÁN</v>
          </cell>
        </row>
        <row r="754">
          <cell r="A754" t="str">
            <v>LA PRESA DE SAN VICENTE</v>
          </cell>
        </row>
        <row r="755">
          <cell r="A755" t="str">
            <v>LA PRESA</v>
          </cell>
        </row>
        <row r="756">
          <cell r="A756" t="str">
            <v>PUENTE BLANCO</v>
          </cell>
        </row>
        <row r="757">
          <cell r="A757" t="str">
            <v>LA PURÍSIMA</v>
          </cell>
        </row>
        <row r="758">
          <cell r="A758" t="str">
            <v>QUINTA MARGARITA</v>
          </cell>
        </row>
        <row r="759">
          <cell r="A759" t="str">
            <v>RAMIRO DELGADO</v>
          </cell>
        </row>
        <row r="760">
          <cell r="A760" t="str">
            <v>RANCHITO DE PLATAS</v>
          </cell>
        </row>
        <row r="761">
          <cell r="A761" t="str">
            <v>RANCHO EL ROSARIO</v>
          </cell>
        </row>
        <row r="762">
          <cell r="A762" t="str">
            <v>RANCHO EL VARAL</v>
          </cell>
        </row>
        <row r="763">
          <cell r="A763" t="str">
            <v>RANCHO GRANDE</v>
          </cell>
        </row>
        <row r="764">
          <cell r="A764" t="str">
            <v>RANCHO IRENE</v>
          </cell>
        </row>
        <row r="765">
          <cell r="A765" t="str">
            <v>RANCHO LA SOLEDAD</v>
          </cell>
        </row>
        <row r="766">
          <cell r="A766" t="str">
            <v>RANCHO NUEVO DEL LLANITO (LOS ARÉVALO)</v>
          </cell>
        </row>
        <row r="767">
          <cell r="A767" t="str">
            <v>RANCHO NUEVO DEL LLANITO (BENIGNO HERNÁNDEZ)</v>
          </cell>
        </row>
        <row r="768">
          <cell r="A768" t="str">
            <v>EL EJIDO</v>
          </cell>
        </row>
        <row r="769">
          <cell r="A769" t="str">
            <v>EL RÍO</v>
          </cell>
        </row>
        <row r="770">
          <cell r="A770" t="str">
            <v>SANTO ROSTRO (ROGELIO FONSECA BUSTOS)</v>
          </cell>
        </row>
        <row r="771">
          <cell r="A771" t="str">
            <v>EL ROSARIO</v>
          </cell>
        </row>
        <row r="772">
          <cell r="A772" t="str">
            <v>RUPERTO HINOJOSA</v>
          </cell>
        </row>
        <row r="773">
          <cell r="A773" t="str">
            <v>SALVADOR HERNÁNDEZ</v>
          </cell>
        </row>
        <row r="774">
          <cell r="A774" t="str">
            <v>SAN ANTONIO TEXAS (LOS CORRALES)</v>
          </cell>
        </row>
        <row r="775">
          <cell r="A775" t="str">
            <v>SAN FRANCISCO DE LA CRUZ</v>
          </cell>
        </row>
        <row r="776">
          <cell r="A776" t="str">
            <v>SAN GUILLERMO</v>
          </cell>
        </row>
        <row r="777">
          <cell r="A777" t="str">
            <v>SAN JORGE</v>
          </cell>
        </row>
        <row r="778">
          <cell r="A778" t="str">
            <v>SAN JOSÉ</v>
          </cell>
        </row>
        <row r="779">
          <cell r="A779" t="str">
            <v>SAN JOSÉ</v>
          </cell>
        </row>
        <row r="780">
          <cell r="A780" t="str">
            <v>GRANJA SAN JOSÉ DE MARAÑÓN (RUBÉN ZANELLA)</v>
          </cell>
        </row>
        <row r="781">
          <cell r="A781" t="str">
            <v>SAN JOSÉ DE LOS NARANJOS (JUAN RIVERA)</v>
          </cell>
        </row>
        <row r="782">
          <cell r="A782" t="str">
            <v>SAN JOSÉ DE MARAÑÓN (CUAUHTÉMOC LEYCEGUI)</v>
          </cell>
        </row>
        <row r="783">
          <cell r="A783" t="str">
            <v>SAN JUDAS TADEO (EL CRUCERO DE SERRANO)</v>
          </cell>
        </row>
        <row r="784">
          <cell r="A784" t="str">
            <v>SAN LUIS DEL JÁNAMO</v>
          </cell>
        </row>
        <row r="785">
          <cell r="A785" t="str">
            <v>GRANJA SAN ANTONIO (PEDRO LUNAR)</v>
          </cell>
        </row>
        <row r="786">
          <cell r="A786" t="str">
            <v>SANTA CECILIA</v>
          </cell>
        </row>
        <row r="787">
          <cell r="A787" t="str">
            <v>LA SIXTA</v>
          </cell>
        </row>
        <row r="788">
          <cell r="A788" t="str">
            <v>SANTA TERESA DE AGUIRRE</v>
          </cell>
        </row>
        <row r="789">
          <cell r="A789" t="str">
            <v>SOCORRO</v>
          </cell>
        </row>
        <row r="790">
          <cell r="A790" t="str">
            <v>EL TECUÁN (MANUEL PÉREZ MARTÍNEZ)</v>
          </cell>
        </row>
        <row r="791">
          <cell r="A791" t="str">
            <v>EL TEPEHUAJE</v>
          </cell>
        </row>
        <row r="792">
          <cell r="A792" t="str">
            <v>TIERRAS NEGRAS</v>
          </cell>
        </row>
        <row r="793">
          <cell r="A793" t="str">
            <v>TINAJITA DE CRUCITAS</v>
          </cell>
        </row>
        <row r="794">
          <cell r="A794" t="str">
            <v>LA TINAJITA</v>
          </cell>
        </row>
        <row r="795">
          <cell r="A795" t="str">
            <v>EL TOPE</v>
          </cell>
        </row>
        <row r="796">
          <cell r="A796" t="str">
            <v>TRONCONALES</v>
          </cell>
        </row>
        <row r="797">
          <cell r="A797" t="str">
            <v>VIEYRA</v>
          </cell>
        </row>
        <row r="798">
          <cell r="A798" t="str">
            <v>GRANJA MARÍA LUISA</v>
          </cell>
        </row>
        <row r="799">
          <cell r="A799" t="str">
            <v>ZENAIDA ROCHA</v>
          </cell>
        </row>
        <row r="800">
          <cell r="A800" t="str">
            <v>PRESA DE CABECITAS (SALVADOR)</v>
          </cell>
        </row>
        <row r="801">
          <cell r="A801" t="str">
            <v>EL JUNCO</v>
          </cell>
        </row>
        <row r="802">
          <cell r="A802" t="str">
            <v>GRANJA LA PRESA</v>
          </cell>
        </row>
        <row r="803">
          <cell r="A803" t="str">
            <v>LOMAS DEL PEDREGAL</v>
          </cell>
        </row>
        <row r="804">
          <cell r="A804" t="str">
            <v>GRANJA SAN PEDRO (LOS FONSECA)</v>
          </cell>
        </row>
        <row r="805">
          <cell r="A805" t="str">
            <v>EL LLANITO</v>
          </cell>
        </row>
        <row r="806">
          <cell r="A806" t="str">
            <v>LUCIO GUTIÉRREZ</v>
          </cell>
        </row>
        <row r="807">
          <cell r="A807" t="str">
            <v>GRANJA MURILLO FAJARDO</v>
          </cell>
        </row>
        <row r="808">
          <cell r="A808" t="str">
            <v>EJIDO DE ALDAMA</v>
          </cell>
        </row>
        <row r="809">
          <cell r="A809" t="str">
            <v>PREDIO EL CERRITO</v>
          </cell>
        </row>
        <row r="810">
          <cell r="A810" t="str">
            <v>EL BARRIAL</v>
          </cell>
        </row>
        <row r="811">
          <cell r="A811" t="str">
            <v>LOS POLVORINES</v>
          </cell>
        </row>
        <row r="812">
          <cell r="A812" t="str">
            <v>LOS REYES</v>
          </cell>
        </row>
        <row r="813">
          <cell r="A813" t="str">
            <v>GRANJA LA RANA (PEDRO GÓMEZ)</v>
          </cell>
        </row>
        <row r="814">
          <cell r="A814" t="str">
            <v>PRESA DE SAN ANTONIO</v>
          </cell>
        </row>
        <row r="815">
          <cell r="A815" t="str">
            <v>COLONIA LA VILLITA DE GUADALUPE</v>
          </cell>
        </row>
        <row r="816">
          <cell r="A816" t="str">
            <v>COLONIA EMILIANO ZAPATA</v>
          </cell>
        </row>
        <row r="817">
          <cell r="A817" t="str">
            <v>GRANJA LA LUZ</v>
          </cell>
        </row>
        <row r="818">
          <cell r="A818" t="str">
            <v>LA NORIA</v>
          </cell>
        </row>
        <row r="819">
          <cell r="A819" t="str">
            <v>LOS VÁZQUEZ</v>
          </cell>
        </row>
        <row r="820">
          <cell r="A820" t="str">
            <v>LAVADORAS (GRANJA MERCEDES)</v>
          </cell>
        </row>
        <row r="821">
          <cell r="A821" t="str">
            <v>GRANJA VILLA DE GUADALUPE</v>
          </cell>
        </row>
        <row r="822">
          <cell r="A822" t="str">
            <v>SAN ISIDRO DE BORJA</v>
          </cell>
        </row>
        <row r="823">
          <cell r="A823" t="str">
            <v>EL ENTRONQUE UCOPI</v>
          </cell>
        </row>
        <row r="824">
          <cell r="A824" t="str">
            <v>LA ZARCA (LA FRENTE)</v>
          </cell>
        </row>
        <row r="825">
          <cell r="A825" t="str">
            <v>LAS ARBOLEDAS</v>
          </cell>
        </row>
        <row r="826">
          <cell r="A826" t="str">
            <v>CARRETERA A ABASOLO KM. CINCO</v>
          </cell>
        </row>
        <row r="827">
          <cell r="A827" t="str">
            <v>FRACCIONAMIENTO LAS HUERTAS</v>
          </cell>
        </row>
        <row r="828">
          <cell r="A828" t="str">
            <v>FRACCIONAMIENTO PRIMAVERAL</v>
          </cell>
        </row>
        <row r="829">
          <cell r="A829" t="str">
            <v>GRANJA RODRÍGUEZ</v>
          </cell>
        </row>
        <row r="830">
          <cell r="A830" t="str">
            <v>COLONIA LOS LAURELES (LOS PIRULES)</v>
          </cell>
        </row>
        <row r="831">
          <cell r="A831" t="str">
            <v>PRIVADA PRESITA DE SAN JOSÉ</v>
          </cell>
        </row>
        <row r="832">
          <cell r="A832" t="str">
            <v>LOMA LAS CAMELINAS</v>
          </cell>
        </row>
        <row r="833">
          <cell r="A833" t="str">
            <v>GRANJA SAN ISIDRO (MANUEL GRANADOS BANDA)</v>
          </cell>
        </row>
        <row r="834">
          <cell r="A834" t="str">
            <v>LA PRESA</v>
          </cell>
        </row>
        <row r="835">
          <cell r="A835" t="str">
            <v>GRANJA SANABRIA</v>
          </cell>
        </row>
        <row r="836">
          <cell r="A836" t="str">
            <v>LIBRAMIENTO NORTE KM. OCHO (CARRETERA A LEÓN)</v>
          </cell>
        </row>
        <row r="837">
          <cell r="A837" t="str">
            <v>EJIDO LA SOLEDAD (TINO MORA)</v>
          </cell>
        </row>
        <row r="838">
          <cell r="A838" t="str">
            <v>SAN IGNACIO (LUCIO PÉREZ)</v>
          </cell>
        </row>
        <row r="839">
          <cell r="A839" t="str">
            <v>LA GRANJITA (LOS ZEPEDA)</v>
          </cell>
        </row>
        <row r="840">
          <cell r="A840" t="str">
            <v>LOMA BONITA</v>
          </cell>
        </row>
        <row r="841">
          <cell r="A841" t="str">
            <v>LA ADELINA (EL PITAHAYO)</v>
          </cell>
        </row>
        <row r="842">
          <cell r="A842" t="str">
            <v>LOMA BONITA</v>
          </cell>
        </row>
        <row r="843">
          <cell r="A843" t="str">
            <v>LA ADELINA (EL PITAHAYO)</v>
          </cell>
        </row>
        <row r="844">
          <cell r="A844" t="str">
            <v>EL PALOMAR</v>
          </cell>
        </row>
        <row r="845">
          <cell r="A845" t="str">
            <v>LOS PIRINOLOS</v>
          </cell>
        </row>
        <row r="846">
          <cell r="A846" t="str">
            <v>EL NACIMIENTO</v>
          </cell>
        </row>
        <row r="847">
          <cell r="A847" t="str">
            <v>SAN IGNACIO (EL CUATRO)</v>
          </cell>
        </row>
        <row r="848">
          <cell r="A848" t="str">
            <v>CAMINO AL GALLO</v>
          </cell>
        </row>
        <row r="849">
          <cell r="A849" t="str">
            <v>LA CAPILLA</v>
          </cell>
        </row>
        <row r="850">
          <cell r="A850" t="str">
            <v>LAS PRESITAS</v>
          </cell>
        </row>
        <row r="851">
          <cell r="A851" t="str">
            <v>FRACCIONAMIENTO VILLA LAS TORRES</v>
          </cell>
        </row>
        <row r="852">
          <cell r="A852" t="str">
            <v>GRANJA LAS JACARANDAS</v>
          </cell>
        </row>
        <row r="853">
          <cell r="A853" t="str">
            <v>PARQUE INDUSTRIAL APOLO</v>
          </cell>
        </row>
        <row r="854">
          <cell r="A854" t="str">
            <v>EJIDO DE ARANDAS (LA JORDANA)</v>
          </cell>
        </row>
        <row r="855">
          <cell r="A855" t="str">
            <v>FRANCISCO RODRÍGUEZ IBARRA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1"/>
      <sheetName val="SANCIONES"/>
      <sheetName val="BASE DE DATOS"/>
      <sheetName val="Hoja1"/>
      <sheetName val="Hoja2"/>
    </sheetNames>
    <sheetDataSet>
      <sheetData sheetId="0"/>
      <sheetData sheetId="1"/>
      <sheetData sheetId="2">
        <row r="242">
          <cell r="C242" t="str">
            <v>I. C. I. C.</v>
          </cell>
          <cell r="D242">
            <v>2E-3</v>
          </cell>
        </row>
        <row r="243">
          <cell r="C243" t="str">
            <v>D. I. V. O.</v>
          </cell>
          <cell r="D243">
            <v>5.0000000000000001E-3</v>
          </cell>
        </row>
        <row r="244">
          <cell r="C244" t="str">
            <v>OBRA DE BENEFICIO</v>
          </cell>
          <cell r="D244">
            <v>0.01</v>
          </cell>
        </row>
        <row r="245">
          <cell r="C245" t="str">
            <v>LABORATORIO DE C. DE C.</v>
          </cell>
          <cell r="D245">
            <v>0.01</v>
          </cell>
        </row>
        <row r="246">
          <cell r="C246" t="str">
            <v>ESTUDIOS Y PROYECTOS</v>
          </cell>
          <cell r="D246">
            <v>0.01</v>
          </cell>
        </row>
        <row r="247">
          <cell r="C247" t="str">
            <v>NO APLICA</v>
          </cell>
          <cell r="D247">
            <v>0</v>
          </cell>
        </row>
        <row r="267">
          <cell r="C267" t="str">
            <v>PAD1  PROGRAMA DE DESARROLLO DE INFRAESTRUCTURA BASICA Y</v>
          </cell>
        </row>
        <row r="268">
          <cell r="C268" t="str">
            <v>PFD1  FONDO DE APOYO P/INFRAESTRUCTURA MUNICIPAL, ELECTR</v>
          </cell>
        </row>
        <row r="269">
          <cell r="C269" t="str">
            <v>RA07  ADQ. MATERIALES P/INSTAL.ALUMBR. PUB. COL. Y COM.</v>
          </cell>
        </row>
        <row r="270">
          <cell r="C270" t="str">
            <v>RA23  CONSTRUCCIÓN Y REHABILITACIÓN DE ALUMBRADO PUBLICO</v>
          </cell>
        </row>
        <row r="271">
          <cell r="C271" t="str">
            <v>RB04  INTRODUCCIÓN DE RED DE AGUA POTABLE EN ZONAS URBAN</v>
          </cell>
        </row>
        <row r="272">
          <cell r="C272" t="str">
            <v>RB05  PERFORACIÓN DE POZO DE AGUA POTABLE PARA EL POLÍGO</v>
          </cell>
        </row>
        <row r="273">
          <cell r="C273" t="str">
            <v>RB06  INTRODUCCIÓN DE RED DE DRENAJE EN ZONAS URBANO MAR</v>
          </cell>
        </row>
        <row r="274">
          <cell r="C274" t="str">
            <v>RB08  ELABORACIÓN DE PROYECTOS PARA AMPLIACIÓN INTRODUCC</v>
          </cell>
        </row>
        <row r="275">
          <cell r="C275" t="str">
            <v>RB09  ELABORACIÓN DE PROYECTOS PARA AMPLIACIÓN INTRODUCC</v>
          </cell>
        </row>
        <row r="276">
          <cell r="C276" t="str">
            <v>RD17  ELECTRIFICACIONES URBANAS</v>
          </cell>
        </row>
        <row r="277">
          <cell r="C277" t="str">
            <v>RD18  PDZP, VERTIENTE PISO FIRME</v>
          </cell>
        </row>
        <row r="278">
          <cell r="C278" t="str">
            <v>RD19  MEVI, VERTIENTE TECHO DIGNO</v>
          </cell>
        </row>
        <row r="279">
          <cell r="C279" t="str">
            <v>RD21  MEJORAM. ESPACIOS FÍSICOS PARA FAMILIAS EN CRISIS</v>
          </cell>
        </row>
        <row r="280">
          <cell r="C280" t="str">
            <v>RD40  PDZP, BAÑO DIGNO</v>
          </cell>
        </row>
        <row r="281">
          <cell r="C281" t="str">
            <v>RD41  ACCIONES DE EDIFICACIÓN Y AMPLIACIÓN DE VIVIENDA</v>
          </cell>
        </row>
        <row r="282">
          <cell r="C282" t="str">
            <v>RE39  INSUMOS AGRÍCOLAS</v>
          </cell>
        </row>
        <row r="283">
          <cell r="C283" t="str">
            <v>RE40  PROGR. DE APOYOS AL EQUIPAMIENTO E INFRAESTRUCTURA</v>
          </cell>
        </row>
        <row r="284">
          <cell r="C284" t="str">
            <v>RE41  PROGRAMA DE APOYO AL EMPRENDEDOR</v>
          </cell>
        </row>
        <row r="285">
          <cell r="C285" t="str">
            <v>RE42  PROGRAMA DE EMPLEO TEMPORAL</v>
          </cell>
        </row>
        <row r="286">
          <cell r="C286" t="str">
            <v>RE43  PAVIMENTACIÓN DE CAMINOS RURALES</v>
          </cell>
        </row>
        <row r="287">
          <cell r="C287" t="str">
            <v>RE44  FOGONES ECOLÓGICOS</v>
          </cell>
        </row>
        <row r="288">
          <cell r="C288" t="str">
            <v>RG01  AMPL. UNIDADES MED. SEC.SALUD GTO  MUNIC.IRAPUATO</v>
          </cell>
        </row>
        <row r="289">
          <cell r="C289" t="str">
            <v>RG04  APOYO A FAMILIAS EN CRISIS CON EQ. MÉD.Y DE  CURAC</v>
          </cell>
        </row>
        <row r="290">
          <cell r="C290" t="str">
            <v>RH02  MI CASA DIFERENTE</v>
          </cell>
        </row>
        <row r="291">
          <cell r="C291" t="str">
            <v>RH14  REHABILITACIÓN, MANTENIMIENTO Y ADECUACIÓN DE LA E</v>
          </cell>
        </row>
        <row r="292">
          <cell r="C292" t="str">
            <v>RH16  PROGRAMA RED MÓVIL</v>
          </cell>
        </row>
        <row r="293">
          <cell r="C293" t="str">
            <v>RI20  ESPACIOS EDUCATIVOS REHABILITADOS (ESCUELA DIGNA)</v>
          </cell>
        </row>
        <row r="294">
          <cell r="C294" t="str">
            <v>RI21  ESPACIOS EDUCATIVOS CONSTRUIDOS O REHABILITADOS (E</v>
          </cell>
        </row>
        <row r="295">
          <cell r="C295" t="str">
            <v>RJ33  PROGRAMA DE URBANIZACIÓN DE CALLES</v>
          </cell>
        </row>
        <row r="296">
          <cell r="C296" t="str">
            <v>RK01  IMPL. SIST. OPERATIVO SERVICIO CIVIL DE CARRERA</v>
          </cell>
        </row>
        <row r="297">
          <cell r="C297" t="str">
            <v>RK02  GASTOS INDIRECTOS</v>
          </cell>
        </row>
        <row r="298">
          <cell r="C298" t="str">
            <v>RK05  FORTALECIMIENTO DE LA INFRAESTRUCTURA INFORMÁTICA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D27"/>
  <sheetViews>
    <sheetView showGridLines="0" zoomScale="110" zoomScaleNormal="110" zoomScaleSheetLayoutView="115" zoomScalePageLayoutView="130" workbookViewId="0">
      <selection activeCell="A7" sqref="A7"/>
    </sheetView>
  </sheetViews>
  <sheetFormatPr baseColWidth="10" defaultColWidth="10.84375" defaultRowHeight="12.9" x14ac:dyDescent="0.35"/>
  <cols>
    <col min="1" max="1" width="10.69140625" style="2" customWidth="1"/>
    <col min="2" max="2" width="8" style="2" customWidth="1"/>
    <col min="3" max="3" width="53.3046875" style="49" customWidth="1"/>
    <col min="4" max="4" width="34.84375" style="2" customWidth="1"/>
    <col min="5" max="16384" width="10.84375" style="2"/>
  </cols>
  <sheetData>
    <row r="1" spans="1:4" s="27" customFormat="1" ht="64.5" customHeight="1" x14ac:dyDescent="0.4">
      <c r="A1" s="197" t="s">
        <v>63</v>
      </c>
      <c r="B1" s="197"/>
      <c r="C1" s="197"/>
      <c r="D1" s="197"/>
    </row>
    <row r="2" spans="1:4" ht="30" customHeight="1" x14ac:dyDescent="0.35">
      <c r="A2" s="199" t="s">
        <v>143</v>
      </c>
      <c r="B2" s="199"/>
      <c r="C2" s="199"/>
      <c r="D2" s="199"/>
    </row>
    <row r="3" spans="1:4" s="27" customFormat="1" ht="12.75" customHeight="1" x14ac:dyDescent="0.4">
      <c r="A3" s="198"/>
      <c r="B3" s="198"/>
      <c r="C3" s="198"/>
      <c r="D3" s="198"/>
    </row>
    <row r="4" spans="1:4" s="27" customFormat="1" ht="11.25" customHeight="1" x14ac:dyDescent="0.4">
      <c r="A4" s="3"/>
      <c r="B4" s="3"/>
      <c r="C4" s="47"/>
    </row>
    <row r="5" spans="1:4" ht="12.75" customHeight="1" x14ac:dyDescent="0.35">
      <c r="A5" s="201" t="s">
        <v>75</v>
      </c>
      <c r="B5" s="202" t="s">
        <v>76</v>
      </c>
      <c r="C5" s="77"/>
      <c r="D5" s="200" t="s">
        <v>82</v>
      </c>
    </row>
    <row r="6" spans="1:4" x14ac:dyDescent="0.35">
      <c r="A6" s="201"/>
      <c r="B6" s="202"/>
      <c r="C6" s="77"/>
      <c r="D6" s="200"/>
    </row>
    <row r="7" spans="1:4" s="14" customFormat="1" ht="78" customHeight="1" x14ac:dyDescent="0.4">
      <c r="A7" s="192">
        <v>1126151100</v>
      </c>
      <c r="B7" s="4">
        <v>9103</v>
      </c>
      <c r="C7" s="78" t="s">
        <v>45</v>
      </c>
      <c r="D7" s="1">
        <v>29474579.219862919</v>
      </c>
    </row>
    <row r="8" spans="1:4" x14ac:dyDescent="0.35">
      <c r="A8" s="196" t="s">
        <v>74</v>
      </c>
      <c r="B8" s="196"/>
      <c r="C8" s="196"/>
      <c r="D8" s="59">
        <f>SUM(D7:D7)</f>
        <v>29474579.219862919</v>
      </c>
    </row>
    <row r="9" spans="1:4" x14ac:dyDescent="0.35">
      <c r="D9" s="98"/>
    </row>
    <row r="10" spans="1:4" s="5" customFormat="1" ht="20.25" customHeight="1" x14ac:dyDescent="0.4">
      <c r="C10" s="48"/>
      <c r="D10" s="135"/>
    </row>
    <row r="11" spans="1:4" s="158" customFormat="1" ht="9" customHeight="1" x14ac:dyDescent="0.4">
      <c r="C11" s="159"/>
      <c r="D11" s="160"/>
    </row>
    <row r="12" spans="1:4" s="5" customFormat="1" ht="20.25" customHeight="1" x14ac:dyDescent="0.4">
      <c r="C12" s="48"/>
    </row>
    <row r="13" spans="1:4" s="5" customFormat="1" ht="20.25" customHeight="1" x14ac:dyDescent="0.4">
      <c r="C13" s="48"/>
    </row>
    <row r="14" spans="1:4" s="5" customFormat="1" ht="18.75" customHeight="1" x14ac:dyDescent="0.4">
      <c r="C14" s="79"/>
    </row>
    <row r="15" spans="1:4" s="6" customFormat="1" ht="18.75" customHeight="1" x14ac:dyDescent="0.35">
      <c r="C15" s="80"/>
      <c r="D15" s="82"/>
    </row>
    <row r="16" spans="1:4" s="6" customFormat="1" ht="18.75" customHeight="1" x14ac:dyDescent="0.35">
      <c r="C16" s="80"/>
      <c r="D16" s="82"/>
    </row>
    <row r="17" spans="3:4" s="6" customFormat="1" ht="18.75" customHeight="1" x14ac:dyDescent="0.35">
      <c r="C17" s="80"/>
      <c r="D17" s="82"/>
    </row>
    <row r="18" spans="3:4" s="6" customFormat="1" ht="18.75" customHeight="1" x14ac:dyDescent="0.35">
      <c r="C18" s="80"/>
    </row>
    <row r="19" spans="3:4" s="6" customFormat="1" ht="18.75" customHeight="1" x14ac:dyDescent="0.35">
      <c r="C19" s="81"/>
    </row>
    <row r="20" spans="3:4" ht="18.75" customHeight="1" x14ac:dyDescent="0.35"/>
    <row r="21" spans="3:4" ht="18.75" customHeight="1" x14ac:dyDescent="0.35"/>
    <row r="22" spans="3:4" ht="29.25" customHeight="1" x14ac:dyDescent="0.35"/>
    <row r="23" spans="3:4" ht="16.5" customHeight="1" x14ac:dyDescent="0.35"/>
    <row r="26" spans="3:4" ht="15.75" customHeight="1" x14ac:dyDescent="0.7">
      <c r="D26" s="157"/>
    </row>
    <row r="27" spans="3:4" ht="15.75" customHeight="1" x14ac:dyDescent="0.7">
      <c r="D27" s="157"/>
    </row>
  </sheetData>
  <mergeCells count="7">
    <mergeCell ref="A8:C8"/>
    <mergeCell ref="A1:D1"/>
    <mergeCell ref="A3:D3"/>
    <mergeCell ref="A2:D2"/>
    <mergeCell ref="D5:D6"/>
    <mergeCell ref="A5:A6"/>
    <mergeCell ref="B5:B6"/>
  </mergeCells>
  <printOptions horizontalCentered="1"/>
  <pageMargins left="0.70866141732283472" right="0.70866141732283472" top="0.74803149606299213" bottom="0.74803149606299213" header="0.31496062992125984" footer="0.31496062992125984"/>
  <pageSetup scale="86" orientation="portrait" horizontalDpi="300" verticalDpi="300" r:id="rId1"/>
  <headerFooter>
    <oddFooter>&amp;R&amp;"-,Cursiva"&amp;K00-0462026 Instituto Municipal de Planeación de Irapuato Guanajuato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O327"/>
  <sheetViews>
    <sheetView showGridLines="0" tabSelected="1" zoomScale="115" zoomScaleNormal="115" zoomScaleSheetLayoutView="110" zoomScalePageLayoutView="115" workbookViewId="0">
      <selection activeCell="C72" sqref="C72:C75"/>
    </sheetView>
  </sheetViews>
  <sheetFormatPr baseColWidth="10" defaultColWidth="11.3828125" defaultRowHeight="12.9" x14ac:dyDescent="0.35"/>
  <cols>
    <col min="1" max="1" width="7.69140625" style="39" bestFit="1" customWidth="1"/>
    <col min="2" max="2" width="75.69140625" style="40" customWidth="1"/>
    <col min="3" max="3" width="20.921875" style="41" customWidth="1"/>
    <col min="4" max="4" width="14" style="2" bestFit="1" customWidth="1"/>
    <col min="5" max="5" width="30.07421875" style="2" customWidth="1"/>
    <col min="6" max="6" width="17.84375" style="2" bestFit="1" customWidth="1"/>
    <col min="7" max="7" width="12.61328125" style="2" customWidth="1"/>
    <col min="8" max="16384" width="11.3828125" style="2"/>
  </cols>
  <sheetData>
    <row r="1" spans="1:12" s="27" customFormat="1" ht="18.75" customHeight="1" x14ac:dyDescent="0.4">
      <c r="A1" s="199" t="s">
        <v>63</v>
      </c>
      <c r="B1" s="199"/>
      <c r="C1" s="199"/>
    </row>
    <row r="2" spans="1:12" ht="18.75" customHeight="1" x14ac:dyDescent="0.35">
      <c r="A2" s="199" t="s">
        <v>119</v>
      </c>
      <c r="B2" s="199"/>
      <c r="C2" s="199"/>
    </row>
    <row r="3" spans="1:12" s="27" customFormat="1" ht="18.75" customHeight="1" x14ac:dyDescent="0.4">
      <c r="A3" s="204" t="s">
        <v>64</v>
      </c>
      <c r="B3" s="204"/>
      <c r="C3" s="204"/>
    </row>
    <row r="4" spans="1:12" s="27" customFormat="1" ht="15" customHeight="1" x14ac:dyDescent="0.35">
      <c r="A4" s="198"/>
      <c r="B4" s="198"/>
      <c r="C4" s="198"/>
      <c r="D4" s="33"/>
      <c r="E4" s="33"/>
      <c r="F4" s="33"/>
      <c r="G4" s="33"/>
      <c r="H4" s="33"/>
      <c r="I4" s="34"/>
      <c r="J4" s="33"/>
      <c r="K4" s="33"/>
      <c r="L4" s="33"/>
    </row>
    <row r="5" spans="1:12" s="27" customFormat="1" ht="10.5" customHeight="1" x14ac:dyDescent="0.35">
      <c r="A5" s="61"/>
      <c r="B5" s="61"/>
      <c r="C5" s="61"/>
      <c r="D5" s="33"/>
      <c r="E5" s="33"/>
      <c r="F5" s="33"/>
      <c r="G5" s="33"/>
      <c r="H5" s="33"/>
      <c r="I5" s="33"/>
      <c r="J5" s="33"/>
      <c r="K5" s="33"/>
      <c r="L5" s="33"/>
    </row>
    <row r="6" spans="1:12" s="13" customFormat="1" ht="12.75" customHeight="1" x14ac:dyDescent="0.35">
      <c r="A6" s="205" t="s">
        <v>0</v>
      </c>
      <c r="B6" s="205" t="s">
        <v>1</v>
      </c>
      <c r="C6" s="205" t="s">
        <v>81</v>
      </c>
    </row>
    <row r="7" spans="1:12" s="13" customFormat="1" x14ac:dyDescent="0.35">
      <c r="A7" s="205"/>
      <c r="B7" s="205"/>
      <c r="C7" s="205"/>
    </row>
    <row r="8" spans="1:12" x14ac:dyDescent="0.35">
      <c r="A8" s="62">
        <v>1130</v>
      </c>
      <c r="B8" s="63" t="s">
        <v>83</v>
      </c>
      <c r="C8" s="64">
        <v>5330312.8499999996</v>
      </c>
      <c r="D8" s="33"/>
      <c r="E8" s="33"/>
      <c r="F8" s="33"/>
      <c r="G8" s="33"/>
      <c r="H8" s="33"/>
      <c r="I8" s="33"/>
      <c r="J8" s="33"/>
      <c r="K8" s="33"/>
      <c r="L8" s="33"/>
    </row>
    <row r="9" spans="1:12" x14ac:dyDescent="0.35">
      <c r="A9" s="62">
        <v>1321</v>
      </c>
      <c r="B9" s="63" t="s">
        <v>3</v>
      </c>
      <c r="C9" s="64">
        <v>113799.72</v>
      </c>
      <c r="D9" s="33"/>
      <c r="E9" s="33"/>
      <c r="F9" s="33"/>
      <c r="G9" s="33"/>
      <c r="H9" s="33"/>
      <c r="I9" s="33"/>
      <c r="J9" s="33"/>
      <c r="K9" s="33"/>
      <c r="L9" s="33"/>
    </row>
    <row r="10" spans="1:12" x14ac:dyDescent="0.35">
      <c r="A10" s="62">
        <v>1323</v>
      </c>
      <c r="B10" s="63" t="s">
        <v>84</v>
      </c>
      <c r="C10" s="64">
        <v>758664.78</v>
      </c>
      <c r="D10" s="34"/>
      <c r="E10" s="33"/>
      <c r="F10" s="33"/>
      <c r="G10" s="33"/>
      <c r="H10" s="33"/>
      <c r="I10" s="33"/>
      <c r="J10" s="33"/>
      <c r="K10" s="33"/>
      <c r="L10" s="33"/>
    </row>
    <row r="11" spans="1:12" x14ac:dyDescent="0.35">
      <c r="A11" s="62">
        <v>1413</v>
      </c>
      <c r="B11" s="63" t="s">
        <v>5</v>
      </c>
      <c r="C11" s="64">
        <v>669022.25</v>
      </c>
      <c r="D11" s="34"/>
      <c r="E11" s="34">
        <v>1631761.5832</v>
      </c>
      <c r="F11" s="166">
        <v>0.40999999999999992</v>
      </c>
      <c r="G11" s="164">
        <f>+E11*F11</f>
        <v>669022.24911199987</v>
      </c>
      <c r="H11" s="33"/>
      <c r="I11" s="33"/>
      <c r="J11" s="33"/>
      <c r="K11" s="33"/>
      <c r="L11" s="33"/>
    </row>
    <row r="12" spans="1:12" x14ac:dyDescent="0.35">
      <c r="A12" s="62">
        <v>1421</v>
      </c>
      <c r="B12" s="63" t="s">
        <v>85</v>
      </c>
      <c r="C12" s="64">
        <v>440575.63</v>
      </c>
      <c r="D12" s="34"/>
      <c r="E12" s="33"/>
      <c r="F12" s="167">
        <v>0.27</v>
      </c>
      <c r="G12" s="164">
        <f>+E11*F12</f>
        <v>440575.62746400002</v>
      </c>
      <c r="H12" s="33"/>
      <c r="I12" s="33"/>
      <c r="J12" s="33"/>
      <c r="K12" s="33"/>
      <c r="L12" s="33"/>
    </row>
    <row r="13" spans="1:12" x14ac:dyDescent="0.35">
      <c r="A13" s="62">
        <v>1430</v>
      </c>
      <c r="B13" s="63" t="s">
        <v>7</v>
      </c>
      <c r="C13" s="64">
        <v>522163.71</v>
      </c>
      <c r="E13" s="33"/>
      <c r="F13" s="97">
        <v>0.31999999999999995</v>
      </c>
      <c r="G13" s="165">
        <f>+E11*F13</f>
        <v>522163.70662399993</v>
      </c>
    </row>
    <row r="14" spans="1:12" x14ac:dyDescent="0.35">
      <c r="A14" s="62">
        <v>1520</v>
      </c>
      <c r="B14" s="63" t="s">
        <v>8</v>
      </c>
      <c r="C14" s="64">
        <v>1640571</v>
      </c>
      <c r="D14" s="64"/>
    </row>
    <row r="15" spans="1:12" x14ac:dyDescent="0.35">
      <c r="A15" s="62">
        <v>1541</v>
      </c>
      <c r="B15" s="63" t="s">
        <v>10</v>
      </c>
      <c r="C15" s="64">
        <v>673238.7</v>
      </c>
    </row>
    <row r="16" spans="1:12" x14ac:dyDescent="0.35">
      <c r="A16" s="62">
        <v>1542</v>
      </c>
      <c r="B16" s="63" t="s">
        <v>9</v>
      </c>
      <c r="C16" s="64">
        <f>+C15</f>
        <v>673238.7</v>
      </c>
    </row>
    <row r="17" spans="1:5" x14ac:dyDescent="0.35">
      <c r="A17" s="62">
        <v>1543</v>
      </c>
      <c r="B17" s="63" t="s">
        <v>11</v>
      </c>
      <c r="C17" s="64">
        <v>172830.55</v>
      </c>
    </row>
    <row r="18" spans="1:5" x14ac:dyDescent="0.35">
      <c r="A18" s="62">
        <v>1544</v>
      </c>
      <c r="B18" s="63" t="s">
        <v>12</v>
      </c>
      <c r="C18" s="64">
        <v>76219.88</v>
      </c>
    </row>
    <row r="19" spans="1:5" x14ac:dyDescent="0.35">
      <c r="A19" s="62">
        <v>1590</v>
      </c>
      <c r="B19" s="63" t="s">
        <v>86</v>
      </c>
      <c r="C19" s="64">
        <v>6500</v>
      </c>
    </row>
    <row r="20" spans="1:5" x14ac:dyDescent="0.35">
      <c r="A20" s="65"/>
      <c r="B20" s="66" t="s">
        <v>50</v>
      </c>
      <c r="C20" s="67">
        <f>SUM(C8:C19)</f>
        <v>11077137.77</v>
      </c>
      <c r="D20" s="98"/>
      <c r="E20" s="98"/>
    </row>
    <row r="21" spans="1:5" s="13" customFormat="1" x14ac:dyDescent="0.35">
      <c r="A21" s="62">
        <v>2110</v>
      </c>
      <c r="B21" s="63" t="s">
        <v>14</v>
      </c>
      <c r="C21" s="64">
        <v>24300</v>
      </c>
    </row>
    <row r="22" spans="1:5" x14ac:dyDescent="0.35">
      <c r="A22" s="62">
        <v>2120</v>
      </c>
      <c r="B22" s="63" t="s">
        <v>15</v>
      </c>
      <c r="C22" s="64">
        <v>85000</v>
      </c>
    </row>
    <row r="23" spans="1:5" x14ac:dyDescent="0.35">
      <c r="A23" s="62">
        <v>2150</v>
      </c>
      <c r="B23" s="63" t="s">
        <v>16</v>
      </c>
      <c r="C23" s="64">
        <v>15000</v>
      </c>
    </row>
    <row r="24" spans="1:5" x14ac:dyDescent="0.35">
      <c r="A24" s="62">
        <v>2160</v>
      </c>
      <c r="B24" s="63" t="s">
        <v>17</v>
      </c>
      <c r="C24" s="64">
        <v>12500</v>
      </c>
    </row>
    <row r="25" spans="1:5" x14ac:dyDescent="0.35">
      <c r="A25" s="62">
        <v>2211</v>
      </c>
      <c r="B25" s="63" t="s">
        <v>69</v>
      </c>
      <c r="C25" s="64">
        <v>85000</v>
      </c>
    </row>
    <row r="26" spans="1:5" x14ac:dyDescent="0.35">
      <c r="A26" s="62">
        <v>2530</v>
      </c>
      <c r="B26" s="63" t="s">
        <v>18</v>
      </c>
      <c r="C26" s="64">
        <v>3000</v>
      </c>
    </row>
    <row r="27" spans="1:5" x14ac:dyDescent="0.35">
      <c r="A27" s="62">
        <v>2610</v>
      </c>
      <c r="B27" s="63" t="s">
        <v>19</v>
      </c>
      <c r="C27" s="64">
        <v>51621</v>
      </c>
    </row>
    <row r="28" spans="1:5" x14ac:dyDescent="0.35">
      <c r="A28" s="62">
        <v>2710</v>
      </c>
      <c r="B28" s="63" t="s">
        <v>53</v>
      </c>
      <c r="C28" s="64">
        <v>33600</v>
      </c>
    </row>
    <row r="29" spans="1:5" x14ac:dyDescent="0.35">
      <c r="A29" s="62">
        <v>2940</v>
      </c>
      <c r="B29" s="63" t="s">
        <v>87</v>
      </c>
      <c r="C29" s="64">
        <v>28500</v>
      </c>
    </row>
    <row r="30" spans="1:5" s="13" customFormat="1" x14ac:dyDescent="0.35">
      <c r="A30" s="65"/>
      <c r="B30" s="66" t="s">
        <v>68</v>
      </c>
      <c r="C30" s="67">
        <f>SUM(C21:C29)</f>
        <v>338521</v>
      </c>
    </row>
    <row r="31" spans="1:5" x14ac:dyDescent="0.35">
      <c r="A31" s="62">
        <v>3110</v>
      </c>
      <c r="B31" s="63" t="s">
        <v>20</v>
      </c>
      <c r="C31" s="64">
        <v>140000</v>
      </c>
    </row>
    <row r="32" spans="1:5" x14ac:dyDescent="0.35">
      <c r="A32" s="62">
        <v>3130</v>
      </c>
      <c r="B32" s="63" t="s">
        <v>21</v>
      </c>
      <c r="C32" s="64">
        <v>3600</v>
      </c>
    </row>
    <row r="33" spans="1:8" x14ac:dyDescent="0.35">
      <c r="A33" s="62">
        <v>3140</v>
      </c>
      <c r="B33" s="63" t="s">
        <v>22</v>
      </c>
      <c r="C33" s="64">
        <v>28320</v>
      </c>
    </row>
    <row r="34" spans="1:8" x14ac:dyDescent="0.35">
      <c r="A34" s="62">
        <v>3150</v>
      </c>
      <c r="B34" s="63" t="s">
        <v>23</v>
      </c>
      <c r="C34" s="64">
        <v>30000</v>
      </c>
    </row>
    <row r="35" spans="1:8" ht="12" customHeight="1" x14ac:dyDescent="0.35">
      <c r="A35" s="62">
        <v>3170</v>
      </c>
      <c r="B35" s="63" t="s">
        <v>24</v>
      </c>
      <c r="C35" s="64">
        <v>278000</v>
      </c>
      <c r="D35" s="2">
        <f>((18000*1.16)*12)+15000</f>
        <v>265560</v>
      </c>
    </row>
    <row r="36" spans="1:8" x14ac:dyDescent="0.35">
      <c r="A36" s="62">
        <v>3180</v>
      </c>
      <c r="B36" s="63" t="s">
        <v>25</v>
      </c>
      <c r="C36" s="64">
        <v>5000</v>
      </c>
    </row>
    <row r="37" spans="1:8" x14ac:dyDescent="0.35">
      <c r="A37" s="62">
        <v>3220</v>
      </c>
      <c r="B37" s="63" t="s">
        <v>26</v>
      </c>
      <c r="C37" s="64">
        <v>415149.24</v>
      </c>
    </row>
    <row r="38" spans="1:8" x14ac:dyDescent="0.35">
      <c r="A38" s="62">
        <v>3230</v>
      </c>
      <c r="B38" s="63" t="s">
        <v>150</v>
      </c>
      <c r="C38" s="64">
        <v>60000</v>
      </c>
    </row>
    <row r="39" spans="1:8" x14ac:dyDescent="0.35">
      <c r="A39" s="62">
        <v>3290</v>
      </c>
      <c r="B39" s="63" t="s">
        <v>27</v>
      </c>
      <c r="C39" s="64">
        <v>25000</v>
      </c>
    </row>
    <row r="40" spans="1:8" x14ac:dyDescent="0.35">
      <c r="A40" s="62">
        <v>3310</v>
      </c>
      <c r="B40" s="63" t="s">
        <v>28</v>
      </c>
      <c r="C40" s="64">
        <v>315000</v>
      </c>
    </row>
    <row r="41" spans="1:8" x14ac:dyDescent="0.35">
      <c r="A41" s="62">
        <v>3360</v>
      </c>
      <c r="B41" s="63" t="s">
        <v>29</v>
      </c>
      <c r="C41" s="64">
        <v>18500</v>
      </c>
    </row>
    <row r="42" spans="1:8" x14ac:dyDescent="0.35">
      <c r="A42" s="62">
        <v>3380</v>
      </c>
      <c r="B42" s="63" t="s">
        <v>30</v>
      </c>
      <c r="C42" s="64">
        <v>4656</v>
      </c>
      <c r="D42" s="45"/>
      <c r="E42" s="45"/>
      <c r="F42" s="45"/>
      <c r="G42" s="45"/>
      <c r="H42" s="45"/>
    </row>
    <row r="43" spans="1:8" ht="14.6" x14ac:dyDescent="0.35">
      <c r="A43" s="62">
        <v>3390</v>
      </c>
      <c r="B43" s="63" t="s">
        <v>56</v>
      </c>
      <c r="C43" s="64">
        <v>15666999.210000001</v>
      </c>
      <c r="D43" s="111"/>
      <c r="E43" s="99"/>
      <c r="F43" s="100"/>
      <c r="G43" s="45"/>
      <c r="H43" s="45"/>
    </row>
    <row r="44" spans="1:8" ht="14.6" x14ac:dyDescent="0.35">
      <c r="A44" s="62">
        <v>3410</v>
      </c>
      <c r="B44" s="63" t="s">
        <v>31</v>
      </c>
      <c r="C44" s="64">
        <v>9600</v>
      </c>
      <c r="D44" s="45"/>
      <c r="E44" s="101"/>
      <c r="F44" s="45"/>
      <c r="G44" s="103">
        <f>+'EGRESOS (2)'!D66</f>
        <v>0</v>
      </c>
      <c r="H44" s="45"/>
    </row>
    <row r="45" spans="1:8" x14ac:dyDescent="0.35">
      <c r="A45" s="62">
        <v>3450</v>
      </c>
      <c r="B45" s="63" t="s">
        <v>70</v>
      </c>
      <c r="C45" s="64">
        <v>30030</v>
      </c>
      <c r="D45" s="45"/>
      <c r="E45" s="102"/>
      <c r="F45" s="103"/>
      <c r="G45" s="45"/>
      <c r="H45" s="45"/>
    </row>
    <row r="46" spans="1:8" x14ac:dyDescent="0.35">
      <c r="A46" s="62">
        <v>3510</v>
      </c>
      <c r="B46" s="63" t="s">
        <v>32</v>
      </c>
      <c r="C46" s="64">
        <v>25000</v>
      </c>
      <c r="D46" s="45"/>
      <c r="E46" s="45"/>
      <c r="F46" s="45"/>
      <c r="G46" s="45"/>
      <c r="H46" s="45"/>
    </row>
    <row r="47" spans="1:8" x14ac:dyDescent="0.35">
      <c r="A47" s="62">
        <v>3520</v>
      </c>
      <c r="B47" s="63" t="s">
        <v>33</v>
      </c>
      <c r="C47" s="64">
        <v>15000</v>
      </c>
      <c r="D47" s="45"/>
      <c r="E47" s="45"/>
      <c r="F47" s="45"/>
      <c r="G47" s="45"/>
      <c r="H47" s="45"/>
    </row>
    <row r="48" spans="1:8" ht="25.75" x14ac:dyDescent="0.35">
      <c r="A48" s="62">
        <v>3530</v>
      </c>
      <c r="B48" s="63" t="s">
        <v>34</v>
      </c>
      <c r="C48" s="64">
        <v>45000</v>
      </c>
      <c r="D48" s="45"/>
      <c r="E48" s="45"/>
      <c r="F48" s="45"/>
      <c r="G48" s="45"/>
      <c r="H48" s="45"/>
    </row>
    <row r="49" spans="1:8" x14ac:dyDescent="0.35">
      <c r="A49" s="62">
        <v>3550</v>
      </c>
      <c r="B49" s="63" t="s">
        <v>35</v>
      </c>
      <c r="C49" s="64">
        <v>55000</v>
      </c>
      <c r="D49" s="45"/>
      <c r="E49" s="45"/>
      <c r="F49" s="45"/>
      <c r="G49" s="45"/>
      <c r="H49" s="45"/>
    </row>
    <row r="50" spans="1:8" x14ac:dyDescent="0.35">
      <c r="A50" s="62">
        <v>3570</v>
      </c>
      <c r="B50" s="63" t="s">
        <v>36</v>
      </c>
      <c r="C50" s="64">
        <v>40000</v>
      </c>
      <c r="D50" s="45"/>
      <c r="E50" s="45"/>
      <c r="F50" s="45"/>
      <c r="G50" s="45"/>
      <c r="H50" s="45"/>
    </row>
    <row r="51" spans="1:8" x14ac:dyDescent="0.35">
      <c r="A51" s="62">
        <v>3610</v>
      </c>
      <c r="B51" s="63" t="s">
        <v>37</v>
      </c>
      <c r="C51" s="64">
        <v>45000</v>
      </c>
      <c r="D51" s="45"/>
      <c r="E51" s="45"/>
      <c r="F51" s="45"/>
      <c r="G51" s="45"/>
      <c r="H51" s="45"/>
    </row>
    <row r="52" spans="1:8" x14ac:dyDescent="0.35">
      <c r="A52" s="62">
        <v>3710</v>
      </c>
      <c r="B52" s="63" t="s">
        <v>144</v>
      </c>
      <c r="C52" s="64">
        <v>44000</v>
      </c>
      <c r="D52" s="45"/>
      <c r="E52" s="45"/>
      <c r="F52" s="45"/>
      <c r="G52" s="127"/>
      <c r="H52" s="45"/>
    </row>
    <row r="53" spans="1:8" x14ac:dyDescent="0.35">
      <c r="A53" s="62">
        <v>3720</v>
      </c>
      <c r="B53" s="63" t="s">
        <v>38</v>
      </c>
      <c r="C53" s="64">
        <v>35000</v>
      </c>
      <c r="D53" s="45"/>
      <c r="E53" s="45"/>
      <c r="F53" s="45"/>
      <c r="G53" s="127"/>
      <c r="H53" s="45"/>
    </row>
    <row r="54" spans="1:8" x14ac:dyDescent="0.35">
      <c r="A54" s="62">
        <v>3750</v>
      </c>
      <c r="B54" s="63" t="s">
        <v>39</v>
      </c>
      <c r="C54" s="64">
        <v>75000</v>
      </c>
      <c r="D54" s="45"/>
      <c r="E54" s="45"/>
      <c r="F54" s="45"/>
      <c r="G54" s="127"/>
      <c r="H54" s="45"/>
    </row>
    <row r="55" spans="1:8" x14ac:dyDescent="0.35">
      <c r="A55" s="62">
        <v>3790</v>
      </c>
      <c r="B55" s="63" t="s">
        <v>40</v>
      </c>
      <c r="C55" s="64">
        <v>25000</v>
      </c>
      <c r="D55" s="45"/>
      <c r="E55" s="45"/>
      <c r="F55" s="45"/>
      <c r="G55" s="128"/>
      <c r="H55" s="45"/>
    </row>
    <row r="56" spans="1:8" x14ac:dyDescent="0.35">
      <c r="A56" s="62">
        <v>3820</v>
      </c>
      <c r="B56" s="63" t="s">
        <v>41</v>
      </c>
      <c r="C56" s="64">
        <v>31500</v>
      </c>
      <c r="D56" s="45"/>
      <c r="E56" s="45"/>
      <c r="F56" s="45"/>
      <c r="G56" s="128"/>
      <c r="H56" s="45"/>
    </row>
    <row r="57" spans="1:8" x14ac:dyDescent="0.35">
      <c r="A57" s="62">
        <v>3830</v>
      </c>
      <c r="B57" s="63" t="s">
        <v>79</v>
      </c>
      <c r="C57" s="64">
        <v>220000</v>
      </c>
      <c r="D57" s="26"/>
      <c r="E57" s="45"/>
      <c r="F57" s="45"/>
      <c r="G57" s="128"/>
      <c r="H57" s="45"/>
    </row>
    <row r="58" spans="1:8" x14ac:dyDescent="0.35">
      <c r="A58" s="62">
        <v>3920</v>
      </c>
      <c r="B58" s="63" t="s">
        <v>80</v>
      </c>
      <c r="C58" s="64">
        <v>61000</v>
      </c>
      <c r="D58" s="45"/>
      <c r="E58" s="45"/>
      <c r="F58" s="45"/>
      <c r="G58" s="127"/>
      <c r="H58" s="45"/>
    </row>
    <row r="59" spans="1:8" x14ac:dyDescent="0.35">
      <c r="A59" s="62">
        <v>3960</v>
      </c>
      <c r="B59" s="63" t="s">
        <v>42</v>
      </c>
      <c r="C59" s="64">
        <v>6800</v>
      </c>
      <c r="D59" s="45"/>
      <c r="E59" s="104"/>
      <c r="F59" s="105"/>
      <c r="G59" s="45"/>
      <c r="H59" s="45"/>
    </row>
    <row r="60" spans="1:8" x14ac:dyDescent="0.35">
      <c r="A60" s="62">
        <v>3980</v>
      </c>
      <c r="B60" s="63" t="s">
        <v>43</v>
      </c>
      <c r="C60" s="64">
        <v>240766</v>
      </c>
      <c r="D60" s="45"/>
      <c r="E60" s="104"/>
      <c r="F60" s="45"/>
      <c r="G60" s="45"/>
      <c r="H60" s="45"/>
    </row>
    <row r="61" spans="1:8" x14ac:dyDescent="0.35">
      <c r="A61" s="65"/>
      <c r="B61" s="66" t="s">
        <v>67</v>
      </c>
      <c r="C61" s="67">
        <f>SUM(C31:C60)</f>
        <v>17993920.449999999</v>
      </c>
      <c r="D61" s="129"/>
      <c r="E61" s="45"/>
      <c r="F61" s="45"/>
      <c r="G61" s="45"/>
      <c r="H61" s="45"/>
    </row>
    <row r="62" spans="1:8" x14ac:dyDescent="0.35">
      <c r="A62" s="62">
        <v>5110</v>
      </c>
      <c r="B62" s="63" t="s">
        <v>77</v>
      </c>
      <c r="C62" s="64">
        <v>15000</v>
      </c>
      <c r="E62" s="45"/>
      <c r="F62" s="45"/>
      <c r="G62" s="45"/>
      <c r="H62" s="45"/>
    </row>
    <row r="63" spans="1:8" x14ac:dyDescent="0.35">
      <c r="A63" s="62">
        <v>5150</v>
      </c>
      <c r="B63" s="63" t="s">
        <v>46</v>
      </c>
      <c r="C63" s="64">
        <v>15000</v>
      </c>
      <c r="D63" s="111"/>
      <c r="E63" s="45"/>
      <c r="F63" s="45"/>
      <c r="G63" s="45"/>
      <c r="H63" s="45"/>
    </row>
    <row r="64" spans="1:8" s="13" customFormat="1" x14ac:dyDescent="0.35">
      <c r="A64" s="62">
        <v>5910</v>
      </c>
      <c r="B64" s="63" t="s">
        <v>44</v>
      </c>
      <c r="C64" s="64">
        <v>35000</v>
      </c>
      <c r="D64" s="151"/>
      <c r="E64" s="60"/>
      <c r="G64" s="60"/>
      <c r="H64" s="60"/>
    </row>
    <row r="65" spans="1:8" x14ac:dyDescent="0.35">
      <c r="A65" s="152"/>
      <c r="B65" s="153" t="s">
        <v>66</v>
      </c>
      <c r="C65" s="154">
        <f>SUM(C62:C64)</f>
        <v>65000</v>
      </c>
      <c r="D65" s="98"/>
      <c r="E65" s="45"/>
      <c r="F65" s="45"/>
      <c r="G65" s="45"/>
      <c r="H65" s="45"/>
    </row>
    <row r="66" spans="1:8" s="13" customFormat="1" x14ac:dyDescent="0.35">
      <c r="A66" s="203" t="s">
        <v>73</v>
      </c>
      <c r="B66" s="203"/>
      <c r="C66" s="68">
        <f>+C65+C61+C30+C20</f>
        <v>29474579.219999999</v>
      </c>
      <c r="D66" s="106"/>
      <c r="E66" s="106"/>
      <c r="F66" s="126"/>
      <c r="G66" s="110"/>
      <c r="H66" s="60"/>
    </row>
    <row r="67" spans="1:8" x14ac:dyDescent="0.35">
      <c r="A67" s="30"/>
      <c r="B67" s="31"/>
      <c r="C67" s="139">
        <f>+INGRESOS!D8-'EGRESOS (2)'!C66</f>
        <v>-1.3707950711250305E-4</v>
      </c>
      <c r="D67" s="106"/>
      <c r="E67" s="97"/>
      <c r="F67" s="45"/>
      <c r="G67" s="45"/>
      <c r="H67" s="45"/>
    </row>
    <row r="68" spans="1:8" x14ac:dyDescent="0.35">
      <c r="A68" s="30"/>
      <c r="B68" s="31"/>
      <c r="C68" s="76"/>
      <c r="D68" s="106"/>
      <c r="E68" s="45"/>
      <c r="F68" s="45"/>
      <c r="G68" s="45"/>
      <c r="H68" s="45"/>
    </row>
    <row r="69" spans="1:8" x14ac:dyDescent="0.35">
      <c r="A69" s="30"/>
      <c r="B69" s="31"/>
      <c r="C69" s="161"/>
      <c r="D69" s="16"/>
      <c r="E69" s="16"/>
      <c r="F69" s="45"/>
      <c r="G69" s="45"/>
      <c r="H69" s="45"/>
    </row>
    <row r="70" spans="1:8" ht="9" customHeight="1" x14ac:dyDescent="0.35">
      <c r="A70" s="30"/>
      <c r="B70" s="31"/>
      <c r="C70" s="32"/>
      <c r="D70" s="45"/>
      <c r="E70" s="45"/>
      <c r="F70" s="45"/>
      <c r="G70" s="45"/>
      <c r="H70" s="45"/>
    </row>
    <row r="71" spans="1:8" ht="13.3" thickBot="1" x14ac:dyDescent="0.4">
      <c r="A71" s="30"/>
      <c r="B71" s="31"/>
      <c r="C71" s="32"/>
      <c r="E71" s="75"/>
    </row>
    <row r="72" spans="1:8" s="16" customFormat="1" ht="15" thickBot="1" x14ac:dyDescent="0.4">
      <c r="A72" s="30"/>
      <c r="B72" s="31"/>
      <c r="C72" s="194">
        <v>11077137.77</v>
      </c>
    </row>
    <row r="73" spans="1:8" s="16" customFormat="1" ht="15" thickBot="1" x14ac:dyDescent="0.4">
      <c r="A73" s="30"/>
      <c r="B73" s="31"/>
      <c r="C73" s="195">
        <v>338521</v>
      </c>
    </row>
    <row r="74" spans="1:8" s="16" customFormat="1" ht="15" thickBot="1" x14ac:dyDescent="0.4">
      <c r="A74" s="30"/>
      <c r="B74" s="31"/>
      <c r="C74" s="195">
        <v>17993920.449999999</v>
      </c>
    </row>
    <row r="75" spans="1:8" s="16" customFormat="1" ht="15" thickBot="1" x14ac:dyDescent="0.4">
      <c r="A75" s="30"/>
      <c r="B75" s="31"/>
      <c r="C75" s="195">
        <v>65000</v>
      </c>
      <c r="E75" s="66" t="s">
        <v>50</v>
      </c>
      <c r="F75" s="194">
        <v>11077137.77</v>
      </c>
    </row>
    <row r="76" spans="1:8" s="16" customFormat="1" ht="15" thickBot="1" x14ac:dyDescent="0.4">
      <c r="A76" s="30"/>
      <c r="B76" s="31"/>
      <c r="C76" s="38"/>
      <c r="E76" s="66" t="s">
        <v>68</v>
      </c>
      <c r="F76" s="195">
        <v>338521</v>
      </c>
    </row>
    <row r="77" spans="1:8" s="16" customFormat="1" ht="15" thickBot="1" x14ac:dyDescent="0.4">
      <c r="A77" s="30"/>
      <c r="B77" s="31"/>
      <c r="C77" s="38"/>
      <c r="E77" s="66" t="s">
        <v>67</v>
      </c>
      <c r="F77" s="195">
        <v>17993920.449999999</v>
      </c>
    </row>
    <row r="78" spans="1:8" s="16" customFormat="1" ht="26.15" thickBot="1" x14ac:dyDescent="0.4">
      <c r="A78" s="30"/>
      <c r="B78" s="31"/>
      <c r="C78" s="38"/>
      <c r="E78" s="153" t="s">
        <v>66</v>
      </c>
      <c r="F78" s="195">
        <v>65000</v>
      </c>
    </row>
    <row r="79" spans="1:8" s="16" customFormat="1" x14ac:dyDescent="0.35">
      <c r="A79" s="30"/>
      <c r="B79" s="31"/>
      <c r="C79" s="38"/>
      <c r="F79" s="129">
        <f>SUM(F75:F78)</f>
        <v>29474579.219999999</v>
      </c>
    </row>
    <row r="80" spans="1:8" s="16" customFormat="1" x14ac:dyDescent="0.35">
      <c r="A80" s="30"/>
      <c r="B80" s="31"/>
      <c r="C80" s="38"/>
    </row>
    <row r="83" spans="1:15" s="45" customFormat="1" x14ac:dyDescent="0.35">
      <c r="A83" s="42"/>
      <c r="B83" s="43"/>
      <c r="C83" s="4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s="45" customFormat="1" x14ac:dyDescent="0.35">
      <c r="A84" s="42"/>
      <c r="B84" s="43"/>
      <c r="C84" s="4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s="45" customFormat="1" x14ac:dyDescent="0.35">
      <c r="A85" s="42"/>
      <c r="B85" s="43"/>
      <c r="C85" s="4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s="45" customFormat="1" x14ac:dyDescent="0.35">
      <c r="A86" s="42"/>
      <c r="B86" s="43"/>
      <c r="C86" s="4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s="45" customFormat="1" x14ac:dyDescent="0.35">
      <c r="A87" s="42"/>
      <c r="B87" s="43"/>
      <c r="C87" s="4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s="45" customFormat="1" x14ac:dyDescent="0.35">
      <c r="A88" s="42"/>
      <c r="B88" s="43"/>
      <c r="C88" s="4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s="45" customFormat="1" x14ac:dyDescent="0.35">
      <c r="A89" s="42"/>
      <c r="B89" s="43"/>
      <c r="C89" s="4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s="45" customFormat="1" x14ac:dyDescent="0.35">
      <c r="A90" s="42"/>
      <c r="B90" s="43"/>
      <c r="C90" s="4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s="45" customFormat="1" x14ac:dyDescent="0.35">
      <c r="A91" s="42"/>
      <c r="B91" s="43"/>
      <c r="C91" s="4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s="45" customFormat="1" x14ac:dyDescent="0.35">
      <c r="A92" s="42"/>
      <c r="B92" s="43"/>
      <c r="C92" s="4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s="45" customFormat="1" x14ac:dyDescent="0.35">
      <c r="A93" s="42"/>
      <c r="B93" s="43"/>
      <c r="C93" s="4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s="45" customFormat="1" x14ac:dyDescent="0.35">
      <c r="A94" s="42"/>
      <c r="B94" s="43"/>
      <c r="C94" s="4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s="45" customFormat="1" x14ac:dyDescent="0.35">
      <c r="A95" s="42"/>
      <c r="B95" s="43"/>
      <c r="C95" s="4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s="45" customFormat="1" x14ac:dyDescent="0.35">
      <c r="A96" s="42"/>
      <c r="B96" s="43"/>
      <c r="C96" s="4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s="45" customFormat="1" x14ac:dyDescent="0.35">
      <c r="A97" s="42"/>
      <c r="B97" s="43"/>
      <c r="C97" s="4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s="45" customFormat="1" x14ac:dyDescent="0.35">
      <c r="A98" s="42"/>
      <c r="B98" s="43"/>
      <c r="C98" s="4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s="45" customFormat="1" x14ac:dyDescent="0.35">
      <c r="A99" s="42"/>
      <c r="B99" s="43"/>
      <c r="C99" s="4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s="45" customFormat="1" x14ac:dyDescent="0.35">
      <c r="A100" s="42"/>
      <c r="B100" s="43"/>
      <c r="C100" s="4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s="45" customFormat="1" x14ac:dyDescent="0.35">
      <c r="A101" s="42"/>
      <c r="B101" s="43"/>
      <c r="C101" s="4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s="45" customFormat="1" x14ac:dyDescent="0.35">
      <c r="A102" s="42"/>
      <c r="B102" s="43"/>
      <c r="C102" s="4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s="45" customFormat="1" x14ac:dyDescent="0.35">
      <c r="A103" s="42"/>
      <c r="B103" s="43"/>
      <c r="C103" s="4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s="45" customFormat="1" x14ac:dyDescent="0.35">
      <c r="A104" s="42"/>
      <c r="B104" s="43"/>
      <c r="C104" s="4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s="45" customFormat="1" x14ac:dyDescent="0.35">
      <c r="A105" s="42"/>
      <c r="B105" s="43"/>
      <c r="C105" s="4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s="45" customFormat="1" x14ac:dyDescent="0.35">
      <c r="A106" s="42"/>
      <c r="B106" s="43"/>
      <c r="C106" s="4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s="45" customFormat="1" x14ac:dyDescent="0.35">
      <c r="A107" s="42"/>
      <c r="B107" s="43"/>
      <c r="C107" s="4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s="45" customFormat="1" x14ac:dyDescent="0.35">
      <c r="A108" s="42"/>
      <c r="B108" s="43"/>
      <c r="C108" s="4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s="45" customFormat="1" x14ac:dyDescent="0.35">
      <c r="A109" s="42"/>
      <c r="B109" s="43"/>
      <c r="C109" s="4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s="45" customFormat="1" x14ac:dyDescent="0.35">
      <c r="A110" s="42"/>
      <c r="B110" s="43"/>
      <c r="C110" s="4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s="45" customFormat="1" x14ac:dyDescent="0.35">
      <c r="A111" s="42"/>
      <c r="B111" s="43"/>
      <c r="C111" s="4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s="45" customFormat="1" x14ac:dyDescent="0.35">
      <c r="A112" s="42"/>
      <c r="B112" s="43"/>
      <c r="C112" s="4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s="45" customFormat="1" x14ac:dyDescent="0.35">
      <c r="A113" s="42"/>
      <c r="B113" s="43"/>
      <c r="C113" s="4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s="45" customFormat="1" x14ac:dyDescent="0.35">
      <c r="A114" s="42"/>
      <c r="B114" s="43"/>
      <c r="C114" s="4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s="45" customFormat="1" x14ac:dyDescent="0.35">
      <c r="A115" s="42"/>
      <c r="B115" s="43"/>
      <c r="C115" s="4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s="45" customFormat="1" x14ac:dyDescent="0.35">
      <c r="A116" s="42"/>
      <c r="B116" s="43"/>
      <c r="C116" s="4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s="45" customFormat="1" x14ac:dyDescent="0.35">
      <c r="A117" s="42"/>
      <c r="B117" s="43"/>
      <c r="C117" s="4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s="45" customFormat="1" x14ac:dyDescent="0.35">
      <c r="A118" s="42"/>
      <c r="B118" s="43"/>
      <c r="C118" s="4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s="45" customFormat="1" x14ac:dyDescent="0.35">
      <c r="A119" s="42"/>
      <c r="B119" s="43"/>
      <c r="C119" s="4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s="45" customFormat="1" x14ac:dyDescent="0.35">
      <c r="A120" s="42"/>
      <c r="B120" s="43"/>
      <c r="C120" s="4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s="45" customFormat="1" x14ac:dyDescent="0.35">
      <c r="A121" s="42"/>
      <c r="B121" s="43"/>
      <c r="C121" s="4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s="45" customFormat="1" x14ac:dyDescent="0.35">
      <c r="A122" s="42"/>
      <c r="B122" s="43"/>
      <c r="C122" s="4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s="45" customFormat="1" x14ac:dyDescent="0.35">
      <c r="A123" s="42"/>
      <c r="B123" s="43"/>
      <c r="C123" s="4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s="45" customFormat="1" x14ac:dyDescent="0.35">
      <c r="A124" s="42"/>
      <c r="B124" s="43"/>
      <c r="C124" s="4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s="45" customFormat="1" x14ac:dyDescent="0.35">
      <c r="A125" s="42"/>
      <c r="B125" s="43"/>
      <c r="C125" s="4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s="45" customFormat="1" x14ac:dyDescent="0.35">
      <c r="A126" s="42"/>
      <c r="B126" s="43"/>
      <c r="C126" s="4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s="45" customFormat="1" x14ac:dyDescent="0.35">
      <c r="A127" s="42"/>
      <c r="B127" s="43"/>
      <c r="C127" s="4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s="45" customFormat="1" x14ac:dyDescent="0.35">
      <c r="A128" s="42"/>
      <c r="B128" s="43"/>
      <c r="C128" s="4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s="45" customFormat="1" x14ac:dyDescent="0.35">
      <c r="A129" s="42"/>
      <c r="B129" s="43"/>
      <c r="C129" s="4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s="45" customFormat="1" x14ac:dyDescent="0.35">
      <c r="A130" s="42"/>
      <c r="B130" s="43"/>
      <c r="C130" s="4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s="45" customFormat="1" x14ac:dyDescent="0.35">
      <c r="A131" s="42"/>
      <c r="B131" s="43"/>
      <c r="C131" s="4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s="45" customFormat="1" x14ac:dyDescent="0.35">
      <c r="A132" s="42"/>
      <c r="B132" s="43"/>
      <c r="C132" s="4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s="45" customFormat="1" x14ac:dyDescent="0.35">
      <c r="A133" s="42"/>
      <c r="B133" s="43"/>
      <c r="C133" s="4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s="45" customFormat="1" x14ac:dyDescent="0.35">
      <c r="A134" s="42"/>
      <c r="B134" s="43"/>
      <c r="C134" s="44"/>
    </row>
    <row r="135" spans="1:15" s="45" customFormat="1" x14ac:dyDescent="0.35">
      <c r="A135" s="42"/>
      <c r="B135" s="43"/>
      <c r="C135" s="44"/>
    </row>
    <row r="136" spans="1:15" s="45" customFormat="1" x14ac:dyDescent="0.35">
      <c r="A136" s="42"/>
      <c r="B136" s="43"/>
      <c r="C136" s="44"/>
    </row>
    <row r="137" spans="1:15" s="45" customFormat="1" x14ac:dyDescent="0.35">
      <c r="A137" s="42"/>
      <c r="B137" s="43"/>
      <c r="C137" s="44"/>
    </row>
    <row r="138" spans="1:15" s="45" customFormat="1" x14ac:dyDescent="0.35">
      <c r="A138" s="42"/>
      <c r="B138" s="43"/>
      <c r="C138" s="44"/>
    </row>
    <row r="139" spans="1:15" s="45" customFormat="1" x14ac:dyDescent="0.35">
      <c r="A139" s="42"/>
      <c r="B139" s="43"/>
      <c r="C139" s="44"/>
    </row>
    <row r="140" spans="1:15" s="45" customFormat="1" x14ac:dyDescent="0.35">
      <c r="A140" s="42"/>
      <c r="B140" s="43"/>
      <c r="C140" s="44"/>
    </row>
    <row r="141" spans="1:15" s="45" customFormat="1" x14ac:dyDescent="0.35">
      <c r="A141" s="42"/>
      <c r="B141" s="43"/>
      <c r="C141" s="44"/>
    </row>
    <row r="142" spans="1:15" s="45" customFormat="1" x14ac:dyDescent="0.35">
      <c r="A142" s="42"/>
      <c r="B142" s="43"/>
      <c r="C142" s="44"/>
    </row>
    <row r="143" spans="1:15" s="45" customFormat="1" x14ac:dyDescent="0.35">
      <c r="A143" s="42"/>
      <c r="B143" s="43"/>
      <c r="C143" s="44"/>
    </row>
    <row r="144" spans="1:15" s="45" customFormat="1" x14ac:dyDescent="0.35">
      <c r="A144" s="42"/>
      <c r="B144" s="43"/>
      <c r="C144" s="44"/>
    </row>
    <row r="145" spans="1:3" s="45" customFormat="1" x14ac:dyDescent="0.35">
      <c r="A145" s="42"/>
      <c r="B145" s="43"/>
      <c r="C145" s="44"/>
    </row>
    <row r="146" spans="1:3" s="45" customFormat="1" x14ac:dyDescent="0.35">
      <c r="A146" s="42"/>
      <c r="B146" s="43"/>
      <c r="C146" s="44"/>
    </row>
    <row r="147" spans="1:3" s="45" customFormat="1" x14ac:dyDescent="0.35">
      <c r="A147" s="42"/>
      <c r="B147" s="43"/>
      <c r="C147" s="44"/>
    </row>
    <row r="148" spans="1:3" s="45" customFormat="1" x14ac:dyDescent="0.35">
      <c r="A148" s="42"/>
      <c r="B148" s="43"/>
      <c r="C148" s="44"/>
    </row>
    <row r="149" spans="1:3" s="45" customFormat="1" x14ac:dyDescent="0.35">
      <c r="A149" s="42"/>
      <c r="B149" s="43"/>
      <c r="C149" s="44"/>
    </row>
    <row r="150" spans="1:3" s="45" customFormat="1" x14ac:dyDescent="0.35">
      <c r="A150" s="42"/>
      <c r="B150" s="43"/>
      <c r="C150" s="44"/>
    </row>
    <row r="151" spans="1:3" s="45" customFormat="1" x14ac:dyDescent="0.35">
      <c r="A151" s="42"/>
      <c r="B151" s="43"/>
      <c r="C151" s="44"/>
    </row>
    <row r="152" spans="1:3" s="45" customFormat="1" x14ac:dyDescent="0.35">
      <c r="A152" s="42"/>
      <c r="B152" s="43"/>
      <c r="C152" s="44"/>
    </row>
    <row r="153" spans="1:3" s="45" customFormat="1" x14ac:dyDescent="0.35">
      <c r="A153" s="42"/>
      <c r="B153" s="43"/>
      <c r="C153" s="44"/>
    </row>
    <row r="154" spans="1:3" s="45" customFormat="1" x14ac:dyDescent="0.35">
      <c r="A154" s="42"/>
      <c r="B154" s="43"/>
      <c r="C154" s="44"/>
    </row>
    <row r="155" spans="1:3" s="45" customFormat="1" x14ac:dyDescent="0.35">
      <c r="A155" s="42"/>
      <c r="B155" s="43"/>
      <c r="C155" s="44"/>
    </row>
    <row r="156" spans="1:3" s="45" customFormat="1" x14ac:dyDescent="0.35">
      <c r="A156" s="42"/>
      <c r="B156" s="43"/>
      <c r="C156" s="44"/>
    </row>
    <row r="157" spans="1:3" s="45" customFormat="1" x14ac:dyDescent="0.35">
      <c r="A157" s="42"/>
      <c r="B157" s="43"/>
      <c r="C157" s="44"/>
    </row>
    <row r="158" spans="1:3" s="45" customFormat="1" x14ac:dyDescent="0.35">
      <c r="A158" s="42"/>
      <c r="B158" s="43"/>
      <c r="C158" s="44"/>
    </row>
    <row r="159" spans="1:3" s="45" customFormat="1" x14ac:dyDescent="0.35">
      <c r="A159" s="42"/>
      <c r="B159" s="43"/>
      <c r="C159" s="44"/>
    </row>
    <row r="160" spans="1:3" s="45" customFormat="1" x14ac:dyDescent="0.35">
      <c r="A160" s="42"/>
      <c r="B160" s="43"/>
      <c r="C160" s="44"/>
    </row>
    <row r="161" spans="1:3" s="45" customFormat="1" x14ac:dyDescent="0.35">
      <c r="A161" s="42"/>
      <c r="B161" s="43"/>
      <c r="C161" s="44"/>
    </row>
    <row r="162" spans="1:3" s="45" customFormat="1" x14ac:dyDescent="0.35">
      <c r="A162" s="42"/>
      <c r="B162" s="43"/>
      <c r="C162" s="44"/>
    </row>
    <row r="163" spans="1:3" s="45" customFormat="1" x14ac:dyDescent="0.35">
      <c r="A163" s="42"/>
      <c r="B163" s="43"/>
      <c r="C163" s="44"/>
    </row>
    <row r="164" spans="1:3" s="45" customFormat="1" x14ac:dyDescent="0.35">
      <c r="A164" s="42"/>
      <c r="B164" s="43"/>
      <c r="C164" s="44"/>
    </row>
    <row r="165" spans="1:3" s="45" customFormat="1" x14ac:dyDescent="0.35">
      <c r="A165" s="42"/>
      <c r="B165" s="43"/>
      <c r="C165" s="44"/>
    </row>
    <row r="166" spans="1:3" s="45" customFormat="1" x14ac:dyDescent="0.35">
      <c r="A166" s="42"/>
      <c r="B166" s="43"/>
      <c r="C166" s="44"/>
    </row>
    <row r="167" spans="1:3" s="45" customFormat="1" x14ac:dyDescent="0.35">
      <c r="A167" s="42"/>
      <c r="B167" s="43"/>
      <c r="C167" s="44"/>
    </row>
    <row r="168" spans="1:3" s="45" customFormat="1" x14ac:dyDescent="0.35">
      <c r="A168" s="42"/>
      <c r="B168" s="43"/>
      <c r="C168" s="44"/>
    </row>
    <row r="169" spans="1:3" s="45" customFormat="1" x14ac:dyDescent="0.35">
      <c r="A169" s="42"/>
      <c r="B169" s="43"/>
      <c r="C169" s="44"/>
    </row>
    <row r="170" spans="1:3" s="45" customFormat="1" x14ac:dyDescent="0.35">
      <c r="A170" s="42"/>
      <c r="B170" s="43"/>
      <c r="C170" s="44"/>
    </row>
    <row r="171" spans="1:3" s="45" customFormat="1" x14ac:dyDescent="0.35">
      <c r="A171" s="42"/>
      <c r="B171" s="43"/>
      <c r="C171" s="44"/>
    </row>
    <row r="172" spans="1:3" s="45" customFormat="1" x14ac:dyDescent="0.35">
      <c r="A172" s="42"/>
      <c r="B172" s="43"/>
      <c r="C172" s="44"/>
    </row>
    <row r="173" spans="1:3" s="45" customFormat="1" x14ac:dyDescent="0.35">
      <c r="A173" s="42"/>
      <c r="B173" s="43"/>
      <c r="C173" s="44"/>
    </row>
    <row r="174" spans="1:3" s="45" customFormat="1" x14ac:dyDescent="0.35">
      <c r="A174" s="42"/>
      <c r="B174" s="43"/>
      <c r="C174" s="44"/>
    </row>
    <row r="175" spans="1:3" s="45" customFormat="1" x14ac:dyDescent="0.35">
      <c r="A175" s="42"/>
      <c r="B175" s="43"/>
      <c r="C175" s="44"/>
    </row>
    <row r="176" spans="1:3" s="45" customFormat="1" x14ac:dyDescent="0.35">
      <c r="A176" s="42"/>
      <c r="B176" s="43"/>
      <c r="C176" s="44"/>
    </row>
    <row r="177" spans="1:3" s="45" customFormat="1" x14ac:dyDescent="0.35">
      <c r="A177" s="42"/>
      <c r="B177" s="43"/>
      <c r="C177" s="44"/>
    </row>
    <row r="178" spans="1:3" s="45" customFormat="1" x14ac:dyDescent="0.35">
      <c r="A178" s="42"/>
      <c r="B178" s="43"/>
      <c r="C178" s="44"/>
    </row>
    <row r="179" spans="1:3" s="45" customFormat="1" x14ac:dyDescent="0.35">
      <c r="A179" s="42"/>
      <c r="B179" s="43"/>
      <c r="C179" s="44"/>
    </row>
    <row r="180" spans="1:3" s="45" customFormat="1" x14ac:dyDescent="0.35">
      <c r="A180" s="42"/>
      <c r="B180" s="43"/>
      <c r="C180" s="44"/>
    </row>
    <row r="181" spans="1:3" s="45" customFormat="1" x14ac:dyDescent="0.35">
      <c r="A181" s="42"/>
      <c r="B181" s="43"/>
      <c r="C181" s="44"/>
    </row>
    <row r="182" spans="1:3" s="45" customFormat="1" x14ac:dyDescent="0.35">
      <c r="A182" s="42"/>
      <c r="B182" s="43"/>
      <c r="C182" s="44"/>
    </row>
    <row r="183" spans="1:3" s="45" customFormat="1" x14ac:dyDescent="0.35">
      <c r="A183" s="42"/>
      <c r="B183" s="43"/>
      <c r="C183" s="44"/>
    </row>
    <row r="184" spans="1:3" s="45" customFormat="1" x14ac:dyDescent="0.35">
      <c r="A184" s="42"/>
      <c r="B184" s="43"/>
      <c r="C184" s="44"/>
    </row>
    <row r="185" spans="1:3" s="45" customFormat="1" x14ac:dyDescent="0.35">
      <c r="A185" s="42"/>
      <c r="B185" s="43"/>
      <c r="C185" s="44"/>
    </row>
    <row r="186" spans="1:3" s="45" customFormat="1" x14ac:dyDescent="0.35">
      <c r="A186" s="42"/>
      <c r="B186" s="43"/>
      <c r="C186" s="44"/>
    </row>
    <row r="187" spans="1:3" s="45" customFormat="1" x14ac:dyDescent="0.35">
      <c r="A187" s="42"/>
      <c r="B187" s="43"/>
      <c r="C187" s="44"/>
    </row>
    <row r="188" spans="1:3" s="45" customFormat="1" x14ac:dyDescent="0.35">
      <c r="A188" s="42"/>
      <c r="B188" s="43"/>
      <c r="C188" s="44"/>
    </row>
    <row r="189" spans="1:3" s="45" customFormat="1" x14ac:dyDescent="0.35">
      <c r="A189" s="42"/>
      <c r="B189" s="43"/>
      <c r="C189" s="44"/>
    </row>
    <row r="190" spans="1:3" s="45" customFormat="1" x14ac:dyDescent="0.35">
      <c r="A190" s="42"/>
      <c r="B190" s="43"/>
      <c r="C190" s="44"/>
    </row>
    <row r="191" spans="1:3" s="45" customFormat="1" x14ac:dyDescent="0.35">
      <c r="A191" s="42"/>
      <c r="B191" s="43"/>
      <c r="C191" s="44"/>
    </row>
    <row r="192" spans="1:3" s="45" customFormat="1" x14ac:dyDescent="0.35">
      <c r="A192" s="42"/>
      <c r="B192" s="43"/>
      <c r="C192" s="44"/>
    </row>
    <row r="193" spans="1:3" s="45" customFormat="1" x14ac:dyDescent="0.35">
      <c r="A193" s="42"/>
      <c r="B193" s="43"/>
      <c r="C193" s="44"/>
    </row>
    <row r="194" spans="1:3" s="45" customFormat="1" x14ac:dyDescent="0.35">
      <c r="A194" s="42"/>
      <c r="B194" s="43"/>
      <c r="C194" s="44"/>
    </row>
    <row r="195" spans="1:3" s="45" customFormat="1" x14ac:dyDescent="0.35">
      <c r="A195" s="42"/>
      <c r="B195" s="43"/>
      <c r="C195" s="44"/>
    </row>
    <row r="196" spans="1:3" s="45" customFormat="1" x14ac:dyDescent="0.35">
      <c r="A196" s="42"/>
      <c r="B196" s="43"/>
      <c r="C196" s="44"/>
    </row>
    <row r="197" spans="1:3" s="45" customFormat="1" x14ac:dyDescent="0.35">
      <c r="A197" s="42"/>
      <c r="B197" s="43"/>
      <c r="C197" s="44"/>
    </row>
    <row r="198" spans="1:3" s="45" customFormat="1" x14ac:dyDescent="0.35">
      <c r="A198" s="42"/>
      <c r="B198" s="43"/>
      <c r="C198" s="44"/>
    </row>
    <row r="199" spans="1:3" s="45" customFormat="1" x14ac:dyDescent="0.35">
      <c r="A199" s="42"/>
      <c r="B199" s="43"/>
      <c r="C199" s="44"/>
    </row>
    <row r="200" spans="1:3" s="45" customFormat="1" x14ac:dyDescent="0.35">
      <c r="A200" s="42"/>
      <c r="B200" s="43"/>
      <c r="C200" s="44"/>
    </row>
    <row r="201" spans="1:3" s="45" customFormat="1" x14ac:dyDescent="0.35">
      <c r="A201" s="42"/>
      <c r="B201" s="43"/>
      <c r="C201" s="44"/>
    </row>
    <row r="202" spans="1:3" s="45" customFormat="1" x14ac:dyDescent="0.35">
      <c r="A202" s="42"/>
      <c r="B202" s="43"/>
      <c r="C202" s="44"/>
    </row>
    <row r="203" spans="1:3" s="45" customFormat="1" x14ac:dyDescent="0.35">
      <c r="A203" s="42"/>
      <c r="B203" s="43"/>
      <c r="C203" s="44"/>
    </row>
    <row r="204" spans="1:3" s="45" customFormat="1" x14ac:dyDescent="0.35">
      <c r="A204" s="42"/>
      <c r="B204" s="43"/>
      <c r="C204" s="44"/>
    </row>
    <row r="205" spans="1:3" s="45" customFormat="1" x14ac:dyDescent="0.35">
      <c r="A205" s="42"/>
      <c r="B205" s="43"/>
      <c r="C205" s="44"/>
    </row>
    <row r="206" spans="1:3" s="45" customFormat="1" x14ac:dyDescent="0.35">
      <c r="A206" s="42"/>
      <c r="B206" s="43"/>
      <c r="C206" s="44"/>
    </row>
    <row r="207" spans="1:3" s="45" customFormat="1" x14ac:dyDescent="0.35">
      <c r="A207" s="42"/>
      <c r="B207" s="43"/>
      <c r="C207" s="44"/>
    </row>
    <row r="208" spans="1:3" s="45" customFormat="1" x14ac:dyDescent="0.35">
      <c r="A208" s="42"/>
      <c r="B208" s="43"/>
      <c r="C208" s="44"/>
    </row>
    <row r="209" spans="1:3" s="45" customFormat="1" x14ac:dyDescent="0.35">
      <c r="A209" s="42"/>
      <c r="B209" s="43"/>
      <c r="C209" s="44"/>
    </row>
    <row r="210" spans="1:3" s="45" customFormat="1" x14ac:dyDescent="0.35">
      <c r="A210" s="42"/>
      <c r="B210" s="43"/>
      <c r="C210" s="44"/>
    </row>
    <row r="211" spans="1:3" s="45" customFormat="1" x14ac:dyDescent="0.35">
      <c r="A211" s="42"/>
      <c r="B211" s="43"/>
      <c r="C211" s="44"/>
    </row>
    <row r="212" spans="1:3" s="45" customFormat="1" x14ac:dyDescent="0.35">
      <c r="A212" s="42"/>
      <c r="B212" s="43"/>
      <c r="C212" s="44"/>
    </row>
    <row r="213" spans="1:3" s="45" customFormat="1" x14ac:dyDescent="0.35">
      <c r="A213" s="42"/>
      <c r="B213" s="43"/>
      <c r="C213" s="44"/>
    </row>
    <row r="214" spans="1:3" s="45" customFormat="1" x14ac:dyDescent="0.35">
      <c r="A214" s="42"/>
      <c r="B214" s="43"/>
      <c r="C214" s="44"/>
    </row>
    <row r="215" spans="1:3" s="45" customFormat="1" x14ac:dyDescent="0.35">
      <c r="A215" s="42"/>
      <c r="B215" s="43"/>
      <c r="C215" s="44"/>
    </row>
    <row r="216" spans="1:3" s="45" customFormat="1" x14ac:dyDescent="0.35">
      <c r="A216" s="42"/>
      <c r="B216" s="43"/>
      <c r="C216" s="44"/>
    </row>
    <row r="217" spans="1:3" s="45" customFormat="1" x14ac:dyDescent="0.35">
      <c r="A217" s="42"/>
      <c r="B217" s="43"/>
      <c r="C217" s="44"/>
    </row>
    <row r="218" spans="1:3" s="45" customFormat="1" x14ac:dyDescent="0.35">
      <c r="A218" s="42"/>
      <c r="B218" s="43"/>
      <c r="C218" s="44"/>
    </row>
    <row r="219" spans="1:3" s="45" customFormat="1" x14ac:dyDescent="0.35">
      <c r="A219" s="42"/>
      <c r="B219" s="43"/>
      <c r="C219" s="44"/>
    </row>
    <row r="220" spans="1:3" s="45" customFormat="1" x14ac:dyDescent="0.35">
      <c r="A220" s="42"/>
      <c r="B220" s="43"/>
      <c r="C220" s="44"/>
    </row>
    <row r="221" spans="1:3" s="45" customFormat="1" x14ac:dyDescent="0.35">
      <c r="A221" s="42"/>
      <c r="B221" s="43"/>
      <c r="C221" s="44"/>
    </row>
    <row r="222" spans="1:3" s="45" customFormat="1" x14ac:dyDescent="0.35">
      <c r="A222" s="42"/>
      <c r="B222" s="43"/>
      <c r="C222" s="44"/>
    </row>
    <row r="223" spans="1:3" s="45" customFormat="1" x14ac:dyDescent="0.35">
      <c r="A223" s="42"/>
      <c r="B223" s="43"/>
      <c r="C223" s="44"/>
    </row>
    <row r="224" spans="1:3" s="45" customFormat="1" x14ac:dyDescent="0.35">
      <c r="A224" s="42"/>
      <c r="B224" s="43"/>
      <c r="C224" s="44"/>
    </row>
    <row r="225" spans="1:3" s="45" customFormat="1" x14ac:dyDescent="0.35">
      <c r="A225" s="42"/>
      <c r="B225" s="43"/>
      <c r="C225" s="44"/>
    </row>
    <row r="226" spans="1:3" s="45" customFormat="1" x14ac:dyDescent="0.35">
      <c r="A226" s="42"/>
      <c r="B226" s="43"/>
      <c r="C226" s="44"/>
    </row>
    <row r="227" spans="1:3" s="45" customFormat="1" x14ac:dyDescent="0.35">
      <c r="A227" s="42"/>
      <c r="B227" s="43"/>
      <c r="C227" s="44"/>
    </row>
    <row r="228" spans="1:3" s="45" customFormat="1" x14ac:dyDescent="0.35">
      <c r="A228" s="42"/>
      <c r="B228" s="43"/>
      <c r="C228" s="44"/>
    </row>
    <row r="229" spans="1:3" s="45" customFormat="1" x14ac:dyDescent="0.35">
      <c r="A229" s="42"/>
      <c r="B229" s="43"/>
      <c r="C229" s="44"/>
    </row>
    <row r="230" spans="1:3" s="45" customFormat="1" x14ac:dyDescent="0.35">
      <c r="A230" s="42"/>
      <c r="B230" s="43"/>
      <c r="C230" s="44"/>
    </row>
    <row r="231" spans="1:3" s="45" customFormat="1" x14ac:dyDescent="0.35">
      <c r="A231" s="42"/>
      <c r="B231" s="43"/>
      <c r="C231" s="44"/>
    </row>
    <row r="232" spans="1:3" s="45" customFormat="1" x14ac:dyDescent="0.35">
      <c r="A232" s="42"/>
      <c r="B232" s="43"/>
      <c r="C232" s="44"/>
    </row>
    <row r="233" spans="1:3" s="45" customFormat="1" x14ac:dyDescent="0.35">
      <c r="A233" s="42"/>
      <c r="B233" s="43"/>
      <c r="C233" s="44"/>
    </row>
    <row r="234" spans="1:3" s="45" customFormat="1" x14ac:dyDescent="0.35">
      <c r="A234" s="42"/>
      <c r="B234" s="43"/>
      <c r="C234" s="44"/>
    </row>
    <row r="235" spans="1:3" s="45" customFormat="1" x14ac:dyDescent="0.35">
      <c r="A235" s="42"/>
      <c r="B235" s="43"/>
      <c r="C235" s="44"/>
    </row>
    <row r="236" spans="1:3" s="45" customFormat="1" x14ac:dyDescent="0.35">
      <c r="A236" s="42"/>
      <c r="B236" s="43"/>
      <c r="C236" s="44"/>
    </row>
    <row r="237" spans="1:3" s="45" customFormat="1" x14ac:dyDescent="0.35">
      <c r="A237" s="42"/>
      <c r="B237" s="43"/>
      <c r="C237" s="44"/>
    </row>
    <row r="238" spans="1:3" s="45" customFormat="1" x14ac:dyDescent="0.35">
      <c r="A238" s="42"/>
      <c r="B238" s="43"/>
      <c r="C238" s="44"/>
    </row>
    <row r="239" spans="1:3" s="45" customFormat="1" x14ac:dyDescent="0.35">
      <c r="A239" s="42"/>
      <c r="B239" s="43"/>
      <c r="C239" s="44"/>
    </row>
    <row r="240" spans="1:3" s="45" customFormat="1" x14ac:dyDescent="0.35">
      <c r="A240" s="42"/>
      <c r="B240" s="43"/>
      <c r="C240" s="44"/>
    </row>
    <row r="241" spans="1:3" s="45" customFormat="1" x14ac:dyDescent="0.35">
      <c r="A241" s="42"/>
      <c r="B241" s="43"/>
      <c r="C241" s="44"/>
    </row>
    <row r="242" spans="1:3" s="45" customFormat="1" x14ac:dyDescent="0.35">
      <c r="A242" s="42"/>
      <c r="B242" s="43"/>
      <c r="C242" s="44"/>
    </row>
    <row r="243" spans="1:3" s="45" customFormat="1" x14ac:dyDescent="0.35">
      <c r="A243" s="42"/>
      <c r="B243" s="43"/>
      <c r="C243" s="44"/>
    </row>
    <row r="244" spans="1:3" s="45" customFormat="1" x14ac:dyDescent="0.35">
      <c r="A244" s="42"/>
      <c r="B244" s="43"/>
      <c r="C244" s="44"/>
    </row>
    <row r="245" spans="1:3" s="45" customFormat="1" x14ac:dyDescent="0.35">
      <c r="A245" s="42"/>
      <c r="B245" s="43"/>
      <c r="C245" s="44"/>
    </row>
    <row r="246" spans="1:3" s="45" customFormat="1" x14ac:dyDescent="0.35">
      <c r="A246" s="42"/>
      <c r="B246" s="43"/>
      <c r="C246" s="44"/>
    </row>
    <row r="247" spans="1:3" s="45" customFormat="1" x14ac:dyDescent="0.35">
      <c r="A247" s="42"/>
      <c r="B247" s="43"/>
      <c r="C247" s="44"/>
    </row>
    <row r="248" spans="1:3" s="45" customFormat="1" x14ac:dyDescent="0.35">
      <c r="A248" s="42"/>
      <c r="B248" s="43"/>
      <c r="C248" s="44"/>
    </row>
    <row r="249" spans="1:3" s="45" customFormat="1" x14ac:dyDescent="0.35">
      <c r="A249" s="42"/>
      <c r="B249" s="43"/>
      <c r="C249" s="44"/>
    </row>
    <row r="250" spans="1:3" s="45" customFormat="1" x14ac:dyDescent="0.35">
      <c r="A250" s="42"/>
      <c r="B250" s="43"/>
      <c r="C250" s="44"/>
    </row>
    <row r="251" spans="1:3" s="45" customFormat="1" x14ac:dyDescent="0.35">
      <c r="A251" s="42"/>
      <c r="B251" s="43"/>
      <c r="C251" s="44"/>
    </row>
    <row r="252" spans="1:3" s="45" customFormat="1" x14ac:dyDescent="0.35">
      <c r="A252" s="42"/>
      <c r="B252" s="43"/>
      <c r="C252" s="44"/>
    </row>
    <row r="253" spans="1:3" s="45" customFormat="1" x14ac:dyDescent="0.35">
      <c r="A253" s="42"/>
      <c r="B253" s="43"/>
      <c r="C253" s="44"/>
    </row>
    <row r="254" spans="1:3" s="45" customFormat="1" x14ac:dyDescent="0.35">
      <c r="A254" s="42"/>
      <c r="B254" s="43"/>
      <c r="C254" s="44"/>
    </row>
    <row r="255" spans="1:3" s="45" customFormat="1" x14ac:dyDescent="0.35">
      <c r="A255" s="42"/>
      <c r="B255" s="43"/>
      <c r="C255" s="44"/>
    </row>
    <row r="256" spans="1:3" s="45" customFormat="1" x14ac:dyDescent="0.35">
      <c r="A256" s="42"/>
      <c r="B256" s="43"/>
      <c r="C256" s="44"/>
    </row>
    <row r="257" spans="1:3" s="45" customFormat="1" x14ac:dyDescent="0.35">
      <c r="A257" s="42"/>
      <c r="B257" s="43"/>
      <c r="C257" s="44"/>
    </row>
    <row r="258" spans="1:3" s="45" customFormat="1" x14ac:dyDescent="0.35">
      <c r="A258" s="42"/>
      <c r="B258" s="43"/>
      <c r="C258" s="44"/>
    </row>
    <row r="259" spans="1:3" s="45" customFormat="1" x14ac:dyDescent="0.35">
      <c r="A259" s="42"/>
      <c r="B259" s="43"/>
      <c r="C259" s="44"/>
    </row>
    <row r="260" spans="1:3" s="45" customFormat="1" x14ac:dyDescent="0.35">
      <c r="A260" s="42"/>
      <c r="B260" s="43"/>
      <c r="C260" s="44"/>
    </row>
    <row r="261" spans="1:3" s="45" customFormat="1" x14ac:dyDescent="0.35">
      <c r="A261" s="42"/>
      <c r="B261" s="43"/>
      <c r="C261" s="44"/>
    </row>
    <row r="262" spans="1:3" s="45" customFormat="1" x14ac:dyDescent="0.35">
      <c r="A262" s="42"/>
      <c r="B262" s="43"/>
      <c r="C262" s="44"/>
    </row>
    <row r="263" spans="1:3" s="45" customFormat="1" x14ac:dyDescent="0.35">
      <c r="A263" s="42"/>
      <c r="B263" s="43"/>
      <c r="C263" s="44"/>
    </row>
    <row r="264" spans="1:3" s="45" customFormat="1" x14ac:dyDescent="0.35">
      <c r="A264" s="42"/>
      <c r="B264" s="43"/>
      <c r="C264" s="44"/>
    </row>
    <row r="265" spans="1:3" s="45" customFormat="1" x14ac:dyDescent="0.35">
      <c r="A265" s="42"/>
      <c r="B265" s="43"/>
      <c r="C265" s="44"/>
    </row>
    <row r="266" spans="1:3" s="45" customFormat="1" x14ac:dyDescent="0.35">
      <c r="A266" s="42"/>
      <c r="B266" s="43"/>
      <c r="C266" s="44"/>
    </row>
    <row r="267" spans="1:3" s="45" customFormat="1" x14ac:dyDescent="0.35">
      <c r="A267" s="42"/>
      <c r="B267" s="43"/>
      <c r="C267" s="44"/>
    </row>
    <row r="268" spans="1:3" s="45" customFormat="1" x14ac:dyDescent="0.35">
      <c r="A268" s="42"/>
      <c r="B268" s="43"/>
      <c r="C268" s="44"/>
    </row>
    <row r="269" spans="1:3" s="45" customFormat="1" x14ac:dyDescent="0.35">
      <c r="A269" s="42"/>
      <c r="B269" s="43"/>
      <c r="C269" s="44"/>
    </row>
    <row r="270" spans="1:3" s="45" customFormat="1" x14ac:dyDescent="0.35">
      <c r="A270" s="42"/>
      <c r="B270" s="43"/>
      <c r="C270" s="44"/>
    </row>
    <row r="271" spans="1:3" s="45" customFormat="1" x14ac:dyDescent="0.35">
      <c r="A271" s="42"/>
      <c r="B271" s="43"/>
      <c r="C271" s="44"/>
    </row>
    <row r="272" spans="1:3" s="45" customFormat="1" x14ac:dyDescent="0.35">
      <c r="A272" s="42"/>
      <c r="B272" s="43"/>
      <c r="C272" s="44"/>
    </row>
    <row r="273" spans="1:3" s="45" customFormat="1" x14ac:dyDescent="0.35">
      <c r="A273" s="42"/>
      <c r="B273" s="43"/>
      <c r="C273" s="44"/>
    </row>
    <row r="274" spans="1:3" s="45" customFormat="1" x14ac:dyDescent="0.35">
      <c r="A274" s="42"/>
      <c r="B274" s="43"/>
      <c r="C274" s="44"/>
    </row>
    <row r="275" spans="1:3" s="45" customFormat="1" x14ac:dyDescent="0.35">
      <c r="A275" s="42"/>
      <c r="B275" s="43"/>
      <c r="C275" s="44"/>
    </row>
    <row r="276" spans="1:3" s="45" customFormat="1" x14ac:dyDescent="0.35">
      <c r="A276" s="42"/>
      <c r="B276" s="43"/>
      <c r="C276" s="44"/>
    </row>
    <row r="277" spans="1:3" s="45" customFormat="1" x14ac:dyDescent="0.35">
      <c r="A277" s="42"/>
      <c r="B277" s="43"/>
      <c r="C277" s="44"/>
    </row>
    <row r="278" spans="1:3" s="45" customFormat="1" x14ac:dyDescent="0.35">
      <c r="A278" s="42"/>
      <c r="B278" s="43"/>
      <c r="C278" s="44"/>
    </row>
    <row r="279" spans="1:3" s="45" customFormat="1" x14ac:dyDescent="0.35">
      <c r="A279" s="42"/>
      <c r="B279" s="43"/>
      <c r="C279" s="44"/>
    </row>
    <row r="280" spans="1:3" s="45" customFormat="1" x14ac:dyDescent="0.35">
      <c r="A280" s="42"/>
      <c r="B280" s="43"/>
      <c r="C280" s="44"/>
    </row>
    <row r="281" spans="1:3" s="45" customFormat="1" x14ac:dyDescent="0.35">
      <c r="A281" s="42"/>
      <c r="B281" s="43"/>
      <c r="C281" s="44"/>
    </row>
    <row r="282" spans="1:3" s="45" customFormat="1" x14ac:dyDescent="0.35">
      <c r="A282" s="42"/>
      <c r="B282" s="43"/>
      <c r="C282" s="44"/>
    </row>
    <row r="283" spans="1:3" s="45" customFormat="1" x14ac:dyDescent="0.35">
      <c r="A283" s="42"/>
      <c r="B283" s="43"/>
      <c r="C283" s="44"/>
    </row>
    <row r="284" spans="1:3" s="45" customFormat="1" x14ac:dyDescent="0.35">
      <c r="A284" s="42"/>
      <c r="B284" s="43"/>
      <c r="C284" s="44"/>
    </row>
    <row r="285" spans="1:3" s="45" customFormat="1" x14ac:dyDescent="0.35">
      <c r="A285" s="42"/>
      <c r="B285" s="43"/>
      <c r="C285" s="44"/>
    </row>
    <row r="286" spans="1:3" s="45" customFormat="1" x14ac:dyDescent="0.35">
      <c r="A286" s="42"/>
      <c r="B286" s="43"/>
      <c r="C286" s="44"/>
    </row>
    <row r="287" spans="1:3" s="45" customFormat="1" x14ac:dyDescent="0.35">
      <c r="A287" s="42"/>
      <c r="B287" s="43"/>
      <c r="C287" s="44"/>
    </row>
    <row r="288" spans="1:3" s="45" customFormat="1" x14ac:dyDescent="0.35">
      <c r="A288" s="42"/>
      <c r="B288" s="43"/>
      <c r="C288" s="44"/>
    </row>
    <row r="289" spans="1:3" s="45" customFormat="1" x14ac:dyDescent="0.35">
      <c r="A289" s="42"/>
      <c r="B289" s="43"/>
      <c r="C289" s="44"/>
    </row>
    <row r="290" spans="1:3" s="45" customFormat="1" x14ac:dyDescent="0.35">
      <c r="A290" s="42"/>
      <c r="B290" s="43"/>
      <c r="C290" s="44"/>
    </row>
    <row r="291" spans="1:3" s="45" customFormat="1" x14ac:dyDescent="0.35">
      <c r="A291" s="42"/>
      <c r="B291" s="43"/>
      <c r="C291" s="44"/>
    </row>
    <row r="292" spans="1:3" s="45" customFormat="1" x14ac:dyDescent="0.35">
      <c r="A292" s="42"/>
      <c r="B292" s="43"/>
      <c r="C292" s="44"/>
    </row>
    <row r="293" spans="1:3" s="45" customFormat="1" x14ac:dyDescent="0.35">
      <c r="A293" s="42"/>
      <c r="B293" s="43"/>
      <c r="C293" s="44"/>
    </row>
    <row r="294" spans="1:3" s="45" customFormat="1" x14ac:dyDescent="0.35">
      <c r="A294" s="42"/>
      <c r="B294" s="43"/>
      <c r="C294" s="44"/>
    </row>
    <row r="295" spans="1:3" s="45" customFormat="1" x14ac:dyDescent="0.35">
      <c r="A295" s="42"/>
      <c r="B295" s="43"/>
      <c r="C295" s="44"/>
    </row>
    <row r="296" spans="1:3" s="45" customFormat="1" x14ac:dyDescent="0.35">
      <c r="A296" s="42"/>
      <c r="B296" s="43"/>
      <c r="C296" s="44"/>
    </row>
    <row r="297" spans="1:3" s="45" customFormat="1" x14ac:dyDescent="0.35">
      <c r="A297" s="42"/>
      <c r="B297" s="43"/>
      <c r="C297" s="44"/>
    </row>
    <row r="298" spans="1:3" s="45" customFormat="1" x14ac:dyDescent="0.35">
      <c r="A298" s="42"/>
      <c r="B298" s="43"/>
      <c r="C298" s="44"/>
    </row>
    <row r="299" spans="1:3" s="45" customFormat="1" x14ac:dyDescent="0.35">
      <c r="A299" s="42"/>
      <c r="B299" s="43"/>
      <c r="C299" s="44"/>
    </row>
    <row r="300" spans="1:3" s="45" customFormat="1" x14ac:dyDescent="0.35">
      <c r="A300" s="42"/>
      <c r="B300" s="43"/>
      <c r="C300" s="44"/>
    </row>
    <row r="301" spans="1:3" s="45" customFormat="1" x14ac:dyDescent="0.35">
      <c r="A301" s="42"/>
      <c r="B301" s="43"/>
      <c r="C301" s="44"/>
    </row>
    <row r="302" spans="1:3" s="45" customFormat="1" x14ac:dyDescent="0.35">
      <c r="A302" s="42"/>
      <c r="B302" s="43"/>
      <c r="C302" s="44"/>
    </row>
    <row r="303" spans="1:3" s="45" customFormat="1" x14ac:dyDescent="0.35">
      <c r="A303" s="42"/>
      <c r="B303" s="43"/>
      <c r="C303" s="44"/>
    </row>
    <row r="304" spans="1:3" s="45" customFormat="1" x14ac:dyDescent="0.35">
      <c r="A304" s="42"/>
      <c r="B304" s="43"/>
      <c r="C304" s="44"/>
    </row>
    <row r="305" spans="1:3" s="45" customFormat="1" x14ac:dyDescent="0.35">
      <c r="A305" s="42"/>
      <c r="B305" s="43"/>
      <c r="C305" s="44"/>
    </row>
    <row r="306" spans="1:3" s="45" customFormat="1" x14ac:dyDescent="0.35">
      <c r="A306" s="42"/>
      <c r="B306" s="43"/>
      <c r="C306" s="44"/>
    </row>
    <row r="307" spans="1:3" s="45" customFormat="1" x14ac:dyDescent="0.35">
      <c r="A307" s="42"/>
      <c r="B307" s="43"/>
      <c r="C307" s="44"/>
    </row>
    <row r="308" spans="1:3" s="45" customFormat="1" x14ac:dyDescent="0.35">
      <c r="A308" s="42"/>
      <c r="B308" s="43"/>
      <c r="C308" s="44"/>
    </row>
    <row r="309" spans="1:3" s="45" customFormat="1" x14ac:dyDescent="0.35">
      <c r="A309" s="42"/>
      <c r="B309" s="43"/>
      <c r="C309" s="44"/>
    </row>
    <row r="310" spans="1:3" s="45" customFormat="1" x14ac:dyDescent="0.35">
      <c r="A310" s="42"/>
      <c r="B310" s="43"/>
      <c r="C310" s="44"/>
    </row>
    <row r="311" spans="1:3" s="45" customFormat="1" x14ac:dyDescent="0.35">
      <c r="A311" s="42"/>
      <c r="B311" s="43"/>
      <c r="C311" s="44"/>
    </row>
    <row r="312" spans="1:3" s="45" customFormat="1" x14ac:dyDescent="0.35">
      <c r="A312" s="42"/>
      <c r="B312" s="43"/>
      <c r="C312" s="44"/>
    </row>
    <row r="313" spans="1:3" s="45" customFormat="1" x14ac:dyDescent="0.35">
      <c r="A313" s="42"/>
      <c r="B313" s="43"/>
      <c r="C313" s="44"/>
    </row>
    <row r="314" spans="1:3" s="45" customFormat="1" x14ac:dyDescent="0.35">
      <c r="A314" s="42"/>
      <c r="B314" s="43"/>
      <c r="C314" s="44"/>
    </row>
    <row r="315" spans="1:3" s="45" customFormat="1" x14ac:dyDescent="0.35">
      <c r="A315" s="42"/>
      <c r="B315" s="43"/>
      <c r="C315" s="44"/>
    </row>
    <row r="316" spans="1:3" s="45" customFormat="1" x14ac:dyDescent="0.35">
      <c r="A316" s="42"/>
      <c r="B316" s="43"/>
      <c r="C316" s="44"/>
    </row>
    <row r="317" spans="1:3" s="45" customFormat="1" x14ac:dyDescent="0.35">
      <c r="A317" s="42"/>
      <c r="B317" s="43"/>
      <c r="C317" s="44"/>
    </row>
    <row r="318" spans="1:3" s="45" customFormat="1" x14ac:dyDescent="0.35">
      <c r="A318" s="42"/>
      <c r="B318" s="43"/>
      <c r="C318" s="44"/>
    </row>
    <row r="319" spans="1:3" s="45" customFormat="1" x14ac:dyDescent="0.35">
      <c r="A319" s="42"/>
      <c r="B319" s="43"/>
      <c r="C319" s="44"/>
    </row>
    <row r="320" spans="1:3" s="45" customFormat="1" x14ac:dyDescent="0.35">
      <c r="A320" s="42"/>
      <c r="B320" s="43"/>
      <c r="C320" s="44"/>
    </row>
    <row r="321" spans="1:3" s="45" customFormat="1" x14ac:dyDescent="0.35">
      <c r="A321" s="42"/>
      <c r="B321" s="43"/>
      <c r="C321" s="44"/>
    </row>
    <row r="322" spans="1:3" s="45" customFormat="1" x14ac:dyDescent="0.35">
      <c r="A322" s="42"/>
      <c r="B322" s="43"/>
      <c r="C322" s="44"/>
    </row>
    <row r="323" spans="1:3" s="45" customFormat="1" x14ac:dyDescent="0.35">
      <c r="A323" s="42"/>
      <c r="B323" s="43"/>
      <c r="C323" s="44"/>
    </row>
    <row r="324" spans="1:3" s="45" customFormat="1" x14ac:dyDescent="0.35">
      <c r="A324" s="42"/>
      <c r="B324" s="43"/>
      <c r="C324" s="44"/>
    </row>
    <row r="325" spans="1:3" s="45" customFormat="1" x14ac:dyDescent="0.35">
      <c r="A325" s="42"/>
      <c r="B325" s="43"/>
      <c r="C325" s="44"/>
    </row>
    <row r="326" spans="1:3" s="45" customFormat="1" x14ac:dyDescent="0.35">
      <c r="A326" s="42"/>
      <c r="B326" s="43"/>
      <c r="C326" s="44"/>
    </row>
    <row r="327" spans="1:3" s="45" customFormat="1" x14ac:dyDescent="0.35">
      <c r="A327" s="42"/>
      <c r="B327" s="43"/>
      <c r="C327" s="44"/>
    </row>
  </sheetData>
  <mergeCells count="8">
    <mergeCell ref="A66:B66"/>
    <mergeCell ref="A1:C1"/>
    <mergeCell ref="A2:C2"/>
    <mergeCell ref="A3:C3"/>
    <mergeCell ref="A4:C4"/>
    <mergeCell ref="A6:A7"/>
    <mergeCell ref="B6:B7"/>
    <mergeCell ref="C6:C7"/>
  </mergeCells>
  <conditionalFormatting sqref="A67:A1048576">
    <cfRule type="duplicateValues" dxfId="1" priority="1"/>
  </conditionalFormatting>
  <printOptions horizontalCentered="1"/>
  <pageMargins left="0.70866141732283472" right="0.70866141732283472" top="0.74803149606299213" bottom="0.35433070866141736" header="0.31496062992125984" footer="0.31496062992125984"/>
  <pageSetup scale="83" orientation="portrait" horizontalDpi="300" verticalDpi="300" r:id="rId1"/>
  <headerFooter>
    <oddFooter>&amp;R&amp;"-,Cursiva"&amp;K00-0322026
 Instituto Municipal de Planeación de Irapuato Guanajuato</oddFooter>
  </headerFooter>
  <rowBreaks count="1" manualBreakCount="1">
    <brk id="40" max="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TD599"/>
  <sheetViews>
    <sheetView showGridLines="0" topLeftCell="A52" zoomScale="80" zoomScaleNormal="80" zoomScaleSheetLayoutView="100" workbookViewId="0">
      <selection activeCell="L39" sqref="L39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14" width="32" style="16" customWidth="1"/>
    <col min="15" max="524" width="143.3828125" style="16" customWidth="1"/>
    <col min="525" max="16384" width="11.3828125" style="2"/>
  </cols>
  <sheetData>
    <row r="1" spans="1:524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  <c r="SX1" s="74"/>
      <c r="SY1" s="74"/>
      <c r="SZ1" s="74"/>
      <c r="TA1" s="74"/>
      <c r="TB1" s="74"/>
      <c r="TC1" s="74"/>
      <c r="TD1" s="74"/>
    </row>
    <row r="2" spans="1:524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24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  <c r="SX3" s="74"/>
      <c r="SY3" s="74"/>
      <c r="SZ3" s="74"/>
      <c r="TA3" s="74"/>
      <c r="TB3" s="74"/>
      <c r="TC3" s="74"/>
      <c r="TD3" s="74"/>
    </row>
    <row r="4" spans="1:524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  <c r="SX4" s="74"/>
      <c r="SY4" s="74"/>
      <c r="SZ4" s="74"/>
      <c r="TA4" s="74"/>
      <c r="TB4" s="74"/>
      <c r="TC4" s="74"/>
      <c r="TD4" s="74"/>
    </row>
    <row r="5" spans="1:524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  <c r="SX5" s="74"/>
      <c r="SY5" s="74"/>
      <c r="SZ5" s="74"/>
      <c r="TA5" s="74"/>
      <c r="TB5" s="74"/>
      <c r="TC5" s="74"/>
      <c r="TD5" s="74"/>
    </row>
    <row r="6" spans="1:524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</row>
    <row r="7" spans="1:524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</row>
    <row r="8" spans="1:524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</row>
    <row r="9" spans="1:524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+M12+M29+M36+M41+M47+M52+M58+M63+M69+M74+M79+M84</f>
        <v>29474579.219999999</v>
      </c>
      <c r="N9" s="107">
        <f>+'EGRESOS (2)'!C66-M9</f>
        <v>0</v>
      </c>
      <c r="O9" s="138">
        <f>+M9-N9</f>
        <v>29474579.219999999</v>
      </c>
    </row>
    <row r="10" spans="1:524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  <c r="N10" s="23"/>
      <c r="O10" s="25"/>
      <c r="Q10" s="23"/>
      <c r="S10" s="23"/>
      <c r="T10" s="58"/>
    </row>
    <row r="11" spans="1:524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  <c r="N11" s="23"/>
      <c r="O11" s="25"/>
      <c r="Q11" s="23"/>
      <c r="S11" s="23"/>
      <c r="T11" s="58"/>
    </row>
    <row r="12" spans="1:524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</row>
    <row r="13" spans="1:524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08"/>
    </row>
    <row r="14" spans="1:524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08"/>
    </row>
    <row r="15" spans="1:524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08"/>
    </row>
    <row r="16" spans="1:524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08"/>
    </row>
    <row r="17" spans="1:524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08"/>
    </row>
    <row r="18" spans="1:524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08"/>
    </row>
    <row r="19" spans="1:524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08"/>
    </row>
    <row r="20" spans="1:524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08"/>
    </row>
    <row r="21" spans="1:524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08"/>
    </row>
    <row r="22" spans="1:524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08"/>
    </row>
    <row r="23" spans="1:524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08"/>
    </row>
    <row r="24" spans="1:524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08"/>
    </row>
    <row r="25" spans="1:524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08"/>
    </row>
    <row r="26" spans="1:524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09"/>
    </row>
    <row r="27" spans="1:524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</row>
    <row r="28" spans="1:524" s="13" customFormat="1" ht="21" customHeight="1" x14ac:dyDescent="0.35">
      <c r="A28" s="11"/>
      <c r="B28" s="11"/>
      <c r="C28" s="29"/>
      <c r="D28" s="11"/>
      <c r="E28" s="72" t="s">
        <v>132</v>
      </c>
      <c r="F28" s="72"/>
      <c r="G28" s="145"/>
      <c r="H28" s="72"/>
      <c r="I28" s="72"/>
      <c r="J28" s="72"/>
      <c r="K28" s="72"/>
      <c r="L28" s="72"/>
      <c r="M28" s="114">
        <f>+M29</f>
        <v>1845000</v>
      </c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</row>
    <row r="29" spans="1:524" s="13" customFormat="1" ht="21" customHeight="1" x14ac:dyDescent="0.35">
      <c r="A29" s="11"/>
      <c r="B29" s="11"/>
      <c r="C29" s="29"/>
      <c r="D29" s="11"/>
      <c r="E29" s="71" t="s">
        <v>177</v>
      </c>
      <c r="F29" s="72" t="s">
        <v>165</v>
      </c>
      <c r="G29" s="145"/>
      <c r="H29" s="72"/>
      <c r="I29" s="72"/>
      <c r="J29" s="72"/>
      <c r="K29" s="72"/>
      <c r="L29" s="72"/>
      <c r="M29" s="114">
        <f>+M30</f>
        <v>1845000</v>
      </c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</row>
    <row r="30" spans="1:524" s="13" customFormat="1" ht="21" customHeight="1" x14ac:dyDescent="0.35">
      <c r="A30" s="17"/>
      <c r="B30" s="17"/>
      <c r="C30" s="17"/>
      <c r="D30" s="17"/>
      <c r="E30" s="146" t="s">
        <v>178</v>
      </c>
      <c r="F30" s="73" t="s">
        <v>155</v>
      </c>
      <c r="G30" s="147"/>
      <c r="H30" s="73"/>
      <c r="I30" s="146"/>
      <c r="J30" s="146"/>
      <c r="K30" s="146"/>
      <c r="L30" s="146"/>
      <c r="M30" s="119">
        <f>+M31</f>
        <v>1845000</v>
      </c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</row>
    <row r="31" spans="1:524" ht="21" customHeight="1" x14ac:dyDescent="0.35">
      <c r="A31" s="11"/>
      <c r="B31" s="11"/>
      <c r="C31" s="11"/>
      <c r="D31" s="11"/>
      <c r="E31" s="54"/>
      <c r="F31" s="54"/>
      <c r="G31" s="142"/>
      <c r="H31" s="214" t="s">
        <v>60</v>
      </c>
      <c r="I31" s="214"/>
      <c r="J31" s="214"/>
      <c r="K31" s="214"/>
      <c r="L31" s="214"/>
      <c r="M31" s="120">
        <f>+M32+M33</f>
        <v>1845000</v>
      </c>
      <c r="N31" s="108"/>
    </row>
    <row r="32" spans="1:524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186</v>
      </c>
      <c r="K32" s="51">
        <v>3390</v>
      </c>
      <c r="L32" s="51" t="s">
        <v>56</v>
      </c>
      <c r="M32" s="117">
        <v>1800000</v>
      </c>
      <c r="N32" s="108"/>
    </row>
    <row r="33" spans="1:524" ht="21" customHeight="1" x14ac:dyDescent="0.35">
      <c r="A33" s="8"/>
      <c r="B33" s="8"/>
      <c r="E33" s="50"/>
      <c r="F33" s="50"/>
      <c r="G33" s="142">
        <v>1126151100</v>
      </c>
      <c r="H33" s="52" t="s">
        <v>90</v>
      </c>
      <c r="I33" s="51">
        <v>132</v>
      </c>
      <c r="J33" s="51" t="str">
        <f>+J32</f>
        <v>E10030402</v>
      </c>
      <c r="K33" s="51">
        <v>3830</v>
      </c>
      <c r="L33" s="51" t="s">
        <v>79</v>
      </c>
      <c r="M33" s="117">
        <v>45000</v>
      </c>
      <c r="N33" s="108"/>
    </row>
    <row r="34" spans="1:524" ht="21" customHeight="1" x14ac:dyDescent="0.35">
      <c r="A34" s="11"/>
      <c r="B34" s="11"/>
      <c r="C34" s="11"/>
      <c r="D34" s="11"/>
      <c r="E34" s="54"/>
      <c r="F34" s="54"/>
      <c r="G34" s="148"/>
      <c r="H34" s="53" t="s">
        <v>59</v>
      </c>
      <c r="I34" s="53"/>
      <c r="J34" s="53"/>
      <c r="K34" s="53"/>
      <c r="L34" s="55"/>
      <c r="M34" s="116">
        <f>SUM(M33:M33)</f>
        <v>45000</v>
      </c>
      <c r="N34" s="108"/>
    </row>
    <row r="35" spans="1:524" s="13" customFormat="1" ht="21" customHeight="1" x14ac:dyDescent="0.35">
      <c r="A35" s="11"/>
      <c r="B35" s="11"/>
      <c r="C35" s="29"/>
      <c r="D35" s="11"/>
      <c r="E35" s="72" t="s">
        <v>180</v>
      </c>
      <c r="F35" s="72"/>
      <c r="G35" s="145"/>
      <c r="H35" s="72"/>
      <c r="I35" s="72"/>
      <c r="J35" s="72"/>
      <c r="K35" s="72"/>
      <c r="L35" s="72"/>
      <c r="M35" s="114">
        <f>+M36</f>
        <v>800000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</row>
    <row r="36" spans="1:524" s="13" customFormat="1" ht="21" customHeight="1" x14ac:dyDescent="0.35">
      <c r="A36" s="11"/>
      <c r="B36" s="11"/>
      <c r="C36" s="29"/>
      <c r="D36" s="11"/>
      <c r="E36" s="71" t="s">
        <v>122</v>
      </c>
      <c r="F36" s="72" t="s">
        <v>166</v>
      </c>
      <c r="G36" s="145"/>
      <c r="H36" s="72"/>
      <c r="I36" s="72"/>
      <c r="J36" s="72"/>
      <c r="K36" s="72"/>
      <c r="L36" s="72"/>
      <c r="M36" s="114">
        <f>+M37</f>
        <v>800000</v>
      </c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</row>
    <row r="37" spans="1:524" s="15" customFormat="1" ht="21" customHeight="1" x14ac:dyDescent="0.35">
      <c r="A37" s="8"/>
      <c r="B37" s="8"/>
      <c r="C37" s="8"/>
      <c r="D37" s="8"/>
      <c r="E37" s="146" t="s">
        <v>183</v>
      </c>
      <c r="F37" s="73" t="s">
        <v>179</v>
      </c>
      <c r="G37" s="73"/>
      <c r="H37" s="73"/>
      <c r="I37" s="73"/>
      <c r="J37" s="73"/>
      <c r="K37" s="73"/>
      <c r="L37" s="73"/>
      <c r="M37" s="119">
        <f>+M39</f>
        <v>800000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</row>
    <row r="38" spans="1:524" ht="21" customHeight="1" x14ac:dyDescent="0.35">
      <c r="A38" s="8"/>
      <c r="B38" s="8"/>
      <c r="E38" s="50"/>
      <c r="F38" s="50"/>
      <c r="G38" s="142">
        <v>1126151100</v>
      </c>
      <c r="H38" s="52" t="s">
        <v>92</v>
      </c>
      <c r="I38" s="51">
        <v>132</v>
      </c>
      <c r="J38" s="51" t="s">
        <v>192</v>
      </c>
      <c r="K38" s="51">
        <v>3390</v>
      </c>
      <c r="L38" s="51" t="s">
        <v>56</v>
      </c>
      <c r="M38" s="117">
        <v>800000</v>
      </c>
    </row>
    <row r="39" spans="1:524" ht="21" customHeight="1" x14ac:dyDescent="0.35">
      <c r="A39" s="8"/>
      <c r="B39" s="8"/>
      <c r="E39" s="50"/>
      <c r="F39" s="50"/>
      <c r="G39" s="148"/>
      <c r="H39" s="53" t="s">
        <v>59</v>
      </c>
      <c r="I39" s="53"/>
      <c r="J39" s="53"/>
      <c r="K39" s="53"/>
      <c r="L39" s="55"/>
      <c r="M39" s="116">
        <f>SUM(M38:M38)</f>
        <v>800000</v>
      </c>
    </row>
    <row r="40" spans="1:524" s="13" customFormat="1" ht="21" customHeight="1" x14ac:dyDescent="0.35">
      <c r="A40" s="17"/>
      <c r="B40" s="17"/>
      <c r="C40" s="17"/>
      <c r="D40" s="17"/>
      <c r="E40" s="72" t="s">
        <v>127</v>
      </c>
      <c r="F40" s="72"/>
      <c r="G40" s="145"/>
      <c r="H40" s="72"/>
      <c r="I40" s="72"/>
      <c r="J40" s="72"/>
      <c r="K40" s="72"/>
      <c r="L40" s="72"/>
      <c r="M40" s="121">
        <f>+M41</f>
        <v>835000</v>
      </c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</row>
    <row r="41" spans="1:524" s="13" customFormat="1" ht="21" customHeight="1" x14ac:dyDescent="0.35">
      <c r="A41" s="17"/>
      <c r="B41" s="17"/>
      <c r="C41" s="17"/>
      <c r="D41" s="17"/>
      <c r="E41" s="71" t="s">
        <v>122</v>
      </c>
      <c r="F41" s="72" t="s">
        <v>167</v>
      </c>
      <c r="G41" s="145"/>
      <c r="H41" s="72"/>
      <c r="I41" s="72"/>
      <c r="J41" s="72"/>
      <c r="K41" s="72"/>
      <c r="L41" s="72"/>
      <c r="M41" s="121">
        <f>+M42</f>
        <v>835000</v>
      </c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</row>
    <row r="42" spans="1:524" s="15" customFormat="1" ht="21" customHeight="1" x14ac:dyDescent="0.35">
      <c r="A42" s="17"/>
      <c r="B42" s="17"/>
      <c r="C42" s="17"/>
      <c r="D42" s="17"/>
      <c r="E42" s="146" t="s">
        <v>183</v>
      </c>
      <c r="F42" s="213" t="s">
        <v>128</v>
      </c>
      <c r="G42" s="213"/>
      <c r="H42" s="213"/>
      <c r="I42" s="213"/>
      <c r="J42" s="213"/>
      <c r="K42" s="213"/>
      <c r="L42" s="213"/>
      <c r="M42" s="119">
        <f>+M45</f>
        <v>835000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  <c r="ND42" s="16"/>
      <c r="NE42" s="16"/>
      <c r="NF42" s="16"/>
      <c r="NG42" s="16"/>
      <c r="NH42" s="16"/>
      <c r="NI42" s="16"/>
      <c r="NJ42" s="16"/>
      <c r="NK42" s="16"/>
      <c r="NL42" s="16"/>
      <c r="NM42" s="16"/>
      <c r="NN42" s="16"/>
      <c r="NO42" s="16"/>
      <c r="NP42" s="16"/>
      <c r="NQ42" s="16"/>
      <c r="NR42" s="16"/>
      <c r="NS42" s="16"/>
      <c r="NT42" s="16"/>
      <c r="NU42" s="16"/>
      <c r="NV42" s="16"/>
      <c r="NW42" s="16"/>
      <c r="NX42" s="16"/>
      <c r="NY42" s="16"/>
      <c r="NZ42" s="16"/>
      <c r="OA42" s="16"/>
      <c r="OB42" s="16"/>
      <c r="OC42" s="16"/>
      <c r="OD42" s="16"/>
      <c r="OE42" s="16"/>
      <c r="OF42" s="16"/>
      <c r="OG42" s="16"/>
      <c r="OH42" s="16"/>
      <c r="OI42" s="16"/>
      <c r="OJ42" s="16"/>
      <c r="OK42" s="16"/>
      <c r="OL42" s="16"/>
      <c r="OM42" s="16"/>
      <c r="ON42" s="16"/>
      <c r="OO42" s="16"/>
      <c r="OP42" s="16"/>
      <c r="OQ42" s="16"/>
      <c r="OR42" s="16"/>
      <c r="OS42" s="16"/>
      <c r="OT42" s="16"/>
      <c r="OU42" s="16"/>
      <c r="OV42" s="16"/>
      <c r="OW42" s="16"/>
      <c r="OX42" s="16"/>
      <c r="OY42" s="16"/>
      <c r="OZ42" s="16"/>
      <c r="PA42" s="16"/>
      <c r="PB42" s="16"/>
      <c r="PC42" s="16"/>
      <c r="PD42" s="16"/>
      <c r="PE42" s="16"/>
      <c r="PF42" s="16"/>
      <c r="PG42" s="16"/>
      <c r="PH42" s="16"/>
      <c r="PI42" s="16"/>
      <c r="PJ42" s="16"/>
      <c r="PK42" s="16"/>
      <c r="PL42" s="16"/>
      <c r="PM42" s="16"/>
      <c r="PN42" s="16"/>
      <c r="PO42" s="16"/>
      <c r="PP42" s="16"/>
      <c r="PQ42" s="16"/>
      <c r="PR42" s="16"/>
      <c r="PS42" s="16"/>
      <c r="PT42" s="16"/>
      <c r="PU42" s="16"/>
      <c r="PV42" s="16"/>
      <c r="PW42" s="16"/>
      <c r="PX42" s="16"/>
      <c r="PY42" s="16"/>
      <c r="PZ42" s="16"/>
      <c r="QA42" s="16"/>
      <c r="QB42" s="16"/>
      <c r="QC42" s="16"/>
      <c r="QD42" s="16"/>
      <c r="QE42" s="16"/>
      <c r="QF42" s="16"/>
      <c r="QG42" s="16"/>
      <c r="QH42" s="16"/>
      <c r="QI42" s="16"/>
      <c r="QJ42" s="16"/>
      <c r="QK42" s="16"/>
      <c r="QL42" s="16"/>
      <c r="QM42" s="16"/>
      <c r="QN42" s="16"/>
      <c r="QO42" s="16"/>
      <c r="QP42" s="16"/>
      <c r="QQ42" s="16"/>
      <c r="QR42" s="16"/>
      <c r="QS42" s="16"/>
      <c r="QT42" s="16"/>
      <c r="QU42" s="16"/>
      <c r="QV42" s="16"/>
      <c r="QW42" s="16"/>
      <c r="QX42" s="16"/>
      <c r="QY42" s="16"/>
      <c r="QZ42" s="16"/>
      <c r="RA42" s="16"/>
      <c r="RB42" s="16"/>
      <c r="RC42" s="16"/>
      <c r="RD42" s="16"/>
      <c r="RE42" s="16"/>
      <c r="RF42" s="16"/>
      <c r="RG42" s="16"/>
      <c r="RH42" s="16"/>
      <c r="RI42" s="16"/>
      <c r="RJ42" s="16"/>
      <c r="RK42" s="16"/>
      <c r="RL42" s="16"/>
      <c r="RM42" s="16"/>
      <c r="RN42" s="16"/>
      <c r="RO42" s="16"/>
      <c r="RP42" s="16"/>
      <c r="RQ42" s="16"/>
      <c r="RR42" s="16"/>
      <c r="RS42" s="16"/>
      <c r="RT42" s="16"/>
      <c r="RU42" s="16"/>
      <c r="RV42" s="16"/>
      <c r="RW42" s="16"/>
      <c r="RX42" s="16"/>
      <c r="RY42" s="16"/>
      <c r="RZ42" s="16"/>
      <c r="SA42" s="16"/>
      <c r="SB42" s="16"/>
      <c r="SC42" s="16"/>
      <c r="SD42" s="16"/>
      <c r="SE42" s="16"/>
      <c r="SF42" s="16"/>
      <c r="SG42" s="16"/>
      <c r="SH42" s="16"/>
      <c r="SI42" s="16"/>
      <c r="SJ42" s="16"/>
      <c r="SK42" s="16"/>
      <c r="SL42" s="16"/>
      <c r="SM42" s="16"/>
      <c r="SN42" s="16"/>
      <c r="SO42" s="16"/>
      <c r="SP42" s="16"/>
      <c r="SQ42" s="16"/>
      <c r="SR42" s="16"/>
      <c r="SS42" s="16"/>
      <c r="ST42" s="16"/>
      <c r="SU42" s="16"/>
      <c r="SV42" s="16"/>
      <c r="SW42" s="16"/>
      <c r="SX42" s="16"/>
      <c r="SY42" s="16"/>
      <c r="SZ42" s="16"/>
      <c r="TA42" s="16"/>
      <c r="TB42" s="16"/>
      <c r="TC42" s="16"/>
      <c r="TD42" s="16"/>
    </row>
    <row r="43" spans="1:524" ht="21" customHeight="1" x14ac:dyDescent="0.35">
      <c r="A43" s="17"/>
      <c r="B43" s="17"/>
      <c r="C43" s="17"/>
      <c r="D43" s="17"/>
      <c r="E43" s="56"/>
      <c r="F43" s="57"/>
      <c r="G43" s="142">
        <v>1126151100</v>
      </c>
      <c r="H43" s="52" t="s">
        <v>90</v>
      </c>
      <c r="I43" s="51">
        <v>132</v>
      </c>
      <c r="J43" s="51" t="s">
        <v>191</v>
      </c>
      <c r="K43" s="51">
        <v>3390</v>
      </c>
      <c r="L43" s="51" t="s">
        <v>56</v>
      </c>
      <c r="M43" s="117">
        <v>800000</v>
      </c>
    </row>
    <row r="44" spans="1:524" ht="21" customHeight="1" x14ac:dyDescent="0.35">
      <c r="A44" s="17"/>
      <c r="B44" s="17"/>
      <c r="C44" s="17"/>
      <c r="D44" s="17"/>
      <c r="E44" s="56"/>
      <c r="F44" s="57"/>
      <c r="G44" s="142">
        <v>1126151100</v>
      </c>
      <c r="H44" s="52" t="s">
        <v>90</v>
      </c>
      <c r="I44" s="51">
        <v>132</v>
      </c>
      <c r="J44" s="51" t="str">
        <f>+J43</f>
        <v>P10300101</v>
      </c>
      <c r="K44" s="51">
        <v>3830</v>
      </c>
      <c r="L44" s="51" t="s">
        <v>79</v>
      </c>
      <c r="M44" s="117">
        <v>35000</v>
      </c>
    </row>
    <row r="45" spans="1:524" ht="21" customHeight="1" x14ac:dyDescent="0.35">
      <c r="A45" s="17"/>
      <c r="B45" s="17"/>
      <c r="C45" s="17"/>
      <c r="D45" s="17"/>
      <c r="E45" s="56"/>
      <c r="F45" s="57"/>
      <c r="G45" s="148"/>
      <c r="H45" s="53" t="s">
        <v>59</v>
      </c>
      <c r="I45" s="53"/>
      <c r="J45" s="53"/>
      <c r="K45" s="53"/>
      <c r="L45" s="55"/>
      <c r="M45" s="116">
        <f>SUM(M43:M44)</f>
        <v>835000</v>
      </c>
    </row>
    <row r="46" spans="1:524" s="13" customFormat="1" ht="21" customHeight="1" x14ac:dyDescent="0.35">
      <c r="A46" s="17"/>
      <c r="B46" s="17"/>
      <c r="C46" s="17"/>
      <c r="D46" s="17"/>
      <c r="E46" s="72" t="s">
        <v>123</v>
      </c>
      <c r="F46" s="72"/>
      <c r="G46" s="145"/>
      <c r="H46" s="72"/>
      <c r="I46" s="72"/>
      <c r="J46" s="72"/>
      <c r="K46" s="72"/>
      <c r="L46" s="72"/>
      <c r="M46" s="121">
        <f>+M47</f>
        <v>1200000</v>
      </c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</row>
    <row r="47" spans="1:524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168</v>
      </c>
      <c r="G47" s="145"/>
      <c r="H47" s="72"/>
      <c r="I47" s="72"/>
      <c r="J47" s="72"/>
      <c r="K47" s="72"/>
      <c r="L47" s="72"/>
      <c r="M47" s="121">
        <f>+M48</f>
        <v>1200000</v>
      </c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</row>
    <row r="48" spans="1:524" ht="21" customHeight="1" x14ac:dyDescent="0.35">
      <c r="A48" s="17"/>
      <c r="B48" s="17"/>
      <c r="C48" s="17"/>
      <c r="D48" s="17"/>
      <c r="E48" s="146" t="s">
        <v>183</v>
      </c>
      <c r="F48" s="213" t="s">
        <v>129</v>
      </c>
      <c r="G48" s="213"/>
      <c r="H48" s="213"/>
      <c r="I48" s="213"/>
      <c r="J48" s="213"/>
      <c r="K48" s="213"/>
      <c r="L48" s="213"/>
      <c r="M48" s="119">
        <f>+M50</f>
        <v>1200000</v>
      </c>
    </row>
    <row r="49" spans="1:524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95</v>
      </c>
      <c r="I49" s="51">
        <v>132</v>
      </c>
      <c r="J49" s="51" t="s">
        <v>190</v>
      </c>
      <c r="K49" s="51">
        <v>3390</v>
      </c>
      <c r="L49" s="51" t="s">
        <v>56</v>
      </c>
      <c r="M49" s="117">
        <v>1200000</v>
      </c>
    </row>
    <row r="50" spans="1:524" s="18" customFormat="1" ht="21" customHeight="1" x14ac:dyDescent="0.35">
      <c r="A50" s="17"/>
      <c r="B50" s="17"/>
      <c r="C50" s="17"/>
      <c r="D50" s="17"/>
      <c r="E50" s="56"/>
      <c r="F50" s="57"/>
      <c r="G50" s="142"/>
      <c r="H50" s="53" t="s">
        <v>59</v>
      </c>
      <c r="I50" s="53"/>
      <c r="J50" s="53"/>
      <c r="K50" s="53"/>
      <c r="L50" s="55"/>
      <c r="M50" s="122">
        <f>SUM(M49:M49)</f>
        <v>1200000</v>
      </c>
    </row>
    <row r="51" spans="1:524" s="13" customFormat="1" ht="21" customHeight="1" x14ac:dyDescent="0.35">
      <c r="A51" s="17"/>
      <c r="B51" s="17"/>
      <c r="C51" s="17"/>
      <c r="D51" s="17"/>
      <c r="E51" s="72" t="s">
        <v>181</v>
      </c>
      <c r="F51" s="72"/>
      <c r="G51" s="145"/>
      <c r="H51" s="72"/>
      <c r="I51" s="72"/>
      <c r="J51" s="72"/>
      <c r="K51" s="72"/>
      <c r="L51" s="72"/>
      <c r="M51" s="121">
        <f>+M52</f>
        <v>2035000</v>
      </c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</row>
    <row r="52" spans="1:524" s="13" customFormat="1" ht="21" customHeight="1" x14ac:dyDescent="0.35">
      <c r="A52" s="17"/>
      <c r="B52" s="17"/>
      <c r="C52" s="17"/>
      <c r="D52" s="17"/>
      <c r="E52" s="71" t="s">
        <v>78</v>
      </c>
      <c r="F52" s="72" t="s">
        <v>169</v>
      </c>
      <c r="G52" s="145"/>
      <c r="H52" s="72"/>
      <c r="I52" s="72"/>
      <c r="J52" s="72"/>
      <c r="K52" s="72"/>
      <c r="L52" s="72"/>
      <c r="M52" s="121">
        <f>+M53</f>
        <v>2035000</v>
      </c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</row>
    <row r="53" spans="1:524" s="18" customFormat="1" ht="29.15" customHeight="1" x14ac:dyDescent="0.35">
      <c r="A53" s="17"/>
      <c r="B53" s="17"/>
      <c r="C53" s="17"/>
      <c r="D53" s="17"/>
      <c r="E53" s="146" t="s">
        <v>184</v>
      </c>
      <c r="F53" s="213" t="s">
        <v>135</v>
      </c>
      <c r="G53" s="213"/>
      <c r="H53" s="213"/>
      <c r="I53" s="213"/>
      <c r="J53" s="213"/>
      <c r="K53" s="213"/>
      <c r="L53" s="213"/>
      <c r="M53" s="119">
        <f>+M54+M55</f>
        <v>2035000</v>
      </c>
    </row>
    <row r="54" spans="1:524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189</v>
      </c>
      <c r="K54" s="51">
        <v>3390</v>
      </c>
      <c r="L54" s="51" t="s">
        <v>56</v>
      </c>
      <c r="M54" s="117">
        <v>2000000</v>
      </c>
    </row>
    <row r="55" spans="1:524" s="18" customFormat="1" ht="21" customHeight="1" x14ac:dyDescent="0.35">
      <c r="A55" s="17"/>
      <c r="B55" s="17"/>
      <c r="C55" s="17"/>
      <c r="D55" s="17"/>
      <c r="E55" s="56"/>
      <c r="F55" s="57"/>
      <c r="G55" s="142">
        <v>1126151100</v>
      </c>
      <c r="H55" s="52" t="s">
        <v>90</v>
      </c>
      <c r="I55" s="51">
        <v>132</v>
      </c>
      <c r="J55" s="51" t="str">
        <f>+J54</f>
        <v>K10540701</v>
      </c>
      <c r="K55" s="51">
        <v>3830</v>
      </c>
      <c r="L55" s="51" t="s">
        <v>79</v>
      </c>
      <c r="M55" s="117">
        <v>35000</v>
      </c>
    </row>
    <row r="56" spans="1:524" s="18" customFormat="1" ht="21" customHeight="1" x14ac:dyDescent="0.35">
      <c r="A56" s="17"/>
      <c r="B56" s="17"/>
      <c r="C56" s="17"/>
      <c r="D56" s="17"/>
      <c r="E56" s="56"/>
      <c r="F56" s="57"/>
      <c r="G56" s="142"/>
      <c r="H56" s="53" t="s">
        <v>59</v>
      </c>
      <c r="I56" s="53"/>
      <c r="J56" s="53"/>
      <c r="K56" s="53"/>
      <c r="L56" s="55"/>
      <c r="M56" s="122">
        <f>SUM(M55:M55)</f>
        <v>35000</v>
      </c>
    </row>
    <row r="57" spans="1:524" s="13" customFormat="1" ht="21" customHeight="1" x14ac:dyDescent="0.35">
      <c r="A57" s="17"/>
      <c r="B57" s="17"/>
      <c r="C57" s="17"/>
      <c r="D57" s="17"/>
      <c r="E57" s="72" t="s">
        <v>136</v>
      </c>
      <c r="F57" s="72"/>
      <c r="G57" s="145"/>
      <c r="H57" s="72"/>
      <c r="I57" s="72"/>
      <c r="J57" s="72"/>
      <c r="K57" s="72"/>
      <c r="L57" s="72"/>
      <c r="M57" s="121">
        <f>+M58</f>
        <v>800000</v>
      </c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</row>
    <row r="58" spans="1:524" s="13" customFormat="1" ht="21" customHeight="1" x14ac:dyDescent="0.35">
      <c r="A58" s="17"/>
      <c r="B58" s="17"/>
      <c r="C58" s="17"/>
      <c r="D58" s="17"/>
      <c r="E58" s="71" t="s">
        <v>134</v>
      </c>
      <c r="F58" s="72" t="s">
        <v>170</v>
      </c>
      <c r="G58" s="145"/>
      <c r="H58" s="72"/>
      <c r="I58" s="72"/>
      <c r="J58" s="72"/>
      <c r="K58" s="72"/>
      <c r="L58" s="72"/>
      <c r="M58" s="121">
        <f>+M59</f>
        <v>800000</v>
      </c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</row>
    <row r="59" spans="1:524" s="18" customFormat="1" ht="26.6" customHeight="1" x14ac:dyDescent="0.35">
      <c r="A59" s="17"/>
      <c r="B59" s="17"/>
      <c r="C59" s="17"/>
      <c r="D59" s="17"/>
      <c r="E59" s="146" t="s">
        <v>194</v>
      </c>
      <c r="F59" s="211" t="s">
        <v>158</v>
      </c>
      <c r="G59" s="211"/>
      <c r="H59" s="211"/>
      <c r="I59" s="211"/>
      <c r="J59" s="211"/>
      <c r="K59" s="211"/>
      <c r="L59" s="211"/>
      <c r="M59" s="119">
        <f>+M61</f>
        <v>800000</v>
      </c>
    </row>
    <row r="60" spans="1:524" s="18" customFormat="1" ht="21" customHeight="1" x14ac:dyDescent="0.35">
      <c r="A60" s="17"/>
      <c r="B60" s="17"/>
      <c r="C60" s="17"/>
      <c r="D60" s="17"/>
      <c r="E60" s="56"/>
      <c r="F60" s="57"/>
      <c r="G60" s="142">
        <v>1126151100</v>
      </c>
      <c r="H60" s="52" t="s">
        <v>90</v>
      </c>
      <c r="I60" s="51">
        <v>132</v>
      </c>
      <c r="J60" s="51" t="s">
        <v>193</v>
      </c>
      <c r="K60" s="51">
        <v>3390</v>
      </c>
      <c r="L60" s="51" t="s">
        <v>56</v>
      </c>
      <c r="M60" s="117">
        <v>800000</v>
      </c>
    </row>
    <row r="61" spans="1:524" s="18" customFormat="1" ht="21" customHeight="1" x14ac:dyDescent="0.35">
      <c r="A61" s="17"/>
      <c r="B61" s="17"/>
      <c r="C61" s="17"/>
      <c r="D61" s="17"/>
      <c r="E61" s="56"/>
      <c r="F61" s="57"/>
      <c r="G61" s="148"/>
      <c r="H61" s="53" t="s">
        <v>59</v>
      </c>
      <c r="I61" s="53"/>
      <c r="J61" s="53"/>
      <c r="K61" s="53"/>
      <c r="L61" s="55"/>
      <c r="M61" s="116">
        <f>SUM(M60:M60)</f>
        <v>800000</v>
      </c>
    </row>
    <row r="62" spans="1:524" s="13" customFormat="1" ht="21" customHeight="1" x14ac:dyDescent="0.35">
      <c r="A62" s="17"/>
      <c r="B62" s="17"/>
      <c r="C62" s="17"/>
      <c r="D62" s="193"/>
      <c r="E62" s="72" t="s">
        <v>182</v>
      </c>
      <c r="F62" s="72"/>
      <c r="G62" s="145"/>
      <c r="H62" s="72"/>
      <c r="I62" s="72"/>
      <c r="J62" s="72"/>
      <c r="K62" s="72"/>
      <c r="L62" s="72"/>
      <c r="M62" s="121">
        <f>+M63</f>
        <v>115000</v>
      </c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</row>
    <row r="63" spans="1:524" s="13" customFormat="1" ht="21" customHeight="1" x14ac:dyDescent="0.35">
      <c r="A63" s="17"/>
      <c r="B63" s="17"/>
      <c r="C63" s="17"/>
      <c r="D63" s="193"/>
      <c r="E63" s="71" t="s">
        <v>122</v>
      </c>
      <c r="F63" s="72" t="s">
        <v>171</v>
      </c>
      <c r="G63" s="145"/>
      <c r="H63" s="72"/>
      <c r="I63" s="72"/>
      <c r="J63" s="72"/>
      <c r="K63" s="72"/>
      <c r="L63" s="72"/>
      <c r="M63" s="121">
        <f>+M64</f>
        <v>115000</v>
      </c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  <c r="FT63" s="18"/>
      <c r="FU63" s="18"/>
      <c r="FV63" s="18"/>
      <c r="FW63" s="18"/>
      <c r="FX63" s="18"/>
      <c r="FY63" s="18"/>
      <c r="FZ63" s="18"/>
      <c r="GA63" s="18"/>
      <c r="GB63" s="18"/>
      <c r="GC63" s="18"/>
      <c r="GD63" s="18"/>
      <c r="GE63" s="18"/>
      <c r="GF63" s="18"/>
      <c r="GG63" s="18"/>
      <c r="GH63" s="18"/>
      <c r="GI63" s="18"/>
      <c r="GJ63" s="18"/>
      <c r="GK63" s="18"/>
      <c r="GL63" s="18"/>
      <c r="GM63" s="18"/>
      <c r="GN63" s="18"/>
      <c r="GO63" s="18"/>
      <c r="GP63" s="18"/>
      <c r="GQ63" s="18"/>
      <c r="GR63" s="18"/>
      <c r="GS63" s="18"/>
      <c r="GT63" s="18"/>
      <c r="GU63" s="18"/>
      <c r="GV63" s="18"/>
      <c r="GW63" s="18"/>
      <c r="GX63" s="18"/>
      <c r="GY63" s="18"/>
      <c r="GZ63" s="18"/>
      <c r="HA63" s="18"/>
      <c r="HB63" s="18"/>
      <c r="HC63" s="18"/>
      <c r="HD63" s="18"/>
      <c r="HE63" s="18"/>
      <c r="HF63" s="18"/>
      <c r="HG63" s="18"/>
      <c r="HH63" s="18"/>
      <c r="HI63" s="18"/>
      <c r="HJ63" s="18"/>
      <c r="HK63" s="18"/>
      <c r="HL63" s="18"/>
      <c r="HM63" s="18"/>
      <c r="HN63" s="18"/>
      <c r="HO63" s="18"/>
      <c r="HP63" s="18"/>
      <c r="HQ63" s="18"/>
      <c r="HR63" s="18"/>
      <c r="HS63" s="18"/>
      <c r="HT63" s="18"/>
      <c r="HU63" s="18"/>
      <c r="HV63" s="18"/>
      <c r="HW63" s="18"/>
      <c r="HX63" s="18"/>
      <c r="HY63" s="18"/>
      <c r="HZ63" s="18"/>
      <c r="IA63" s="18"/>
      <c r="IB63" s="18"/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18"/>
      <c r="IN63" s="18"/>
      <c r="IO63" s="18"/>
      <c r="IP63" s="18"/>
      <c r="IQ63" s="18"/>
      <c r="IR63" s="18"/>
      <c r="IS63" s="18"/>
      <c r="IT63" s="18"/>
      <c r="IU63" s="18"/>
      <c r="IV63" s="18"/>
      <c r="IW63" s="18"/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</row>
    <row r="64" spans="1:524" s="18" customFormat="1" ht="26.6" customHeight="1" x14ac:dyDescent="0.35">
      <c r="A64" s="17"/>
      <c r="B64" s="17"/>
      <c r="C64" s="17"/>
      <c r="D64" s="17"/>
      <c r="E64" s="146" t="s">
        <v>183</v>
      </c>
      <c r="F64" s="211" t="s">
        <v>160</v>
      </c>
      <c r="G64" s="211"/>
      <c r="H64" s="211"/>
      <c r="I64" s="211"/>
      <c r="J64" s="211"/>
      <c r="K64" s="211"/>
      <c r="L64" s="211"/>
      <c r="M64" s="119">
        <f>+M65+M66</f>
        <v>115000</v>
      </c>
    </row>
    <row r="65" spans="1:13" s="18" customFormat="1" ht="21" customHeight="1" x14ac:dyDescent="0.35">
      <c r="A65" s="17"/>
      <c r="B65" s="17"/>
      <c r="C65" s="17"/>
      <c r="D65" s="17"/>
      <c r="E65" s="56"/>
      <c r="F65" s="57"/>
      <c r="G65" s="142">
        <v>1126151100</v>
      </c>
      <c r="H65" s="52" t="s">
        <v>90</v>
      </c>
      <c r="I65" s="51">
        <v>132</v>
      </c>
      <c r="J65" s="51" t="s">
        <v>196</v>
      </c>
      <c r="K65" s="51">
        <v>3390</v>
      </c>
      <c r="L65" s="51" t="s">
        <v>56</v>
      </c>
      <c r="M65" s="117">
        <v>80000</v>
      </c>
    </row>
    <row r="66" spans="1:13" s="18" customFormat="1" ht="21" customHeight="1" x14ac:dyDescent="0.35">
      <c r="A66" s="17"/>
      <c r="B66" s="17"/>
      <c r="C66" s="17"/>
      <c r="D66" s="17"/>
      <c r="E66" s="56"/>
      <c r="F66" s="57"/>
      <c r="G66" s="142">
        <v>1126151100</v>
      </c>
      <c r="H66" s="52" t="s">
        <v>90</v>
      </c>
      <c r="I66" s="51">
        <v>132</v>
      </c>
      <c r="J66" s="51" t="str">
        <f>+J65</f>
        <v>P10620101</v>
      </c>
      <c r="K66" s="51">
        <v>3830</v>
      </c>
      <c r="L66" s="51" t="s">
        <v>79</v>
      </c>
      <c r="M66" s="117">
        <v>35000</v>
      </c>
    </row>
    <row r="67" spans="1:13" s="18" customFormat="1" ht="21" customHeight="1" x14ac:dyDescent="0.35">
      <c r="A67" s="17"/>
      <c r="B67" s="17"/>
      <c r="C67" s="17"/>
      <c r="D67" s="17"/>
      <c r="E67" s="56"/>
      <c r="F67" s="57"/>
      <c r="G67" s="148"/>
      <c r="H67" s="53" t="s">
        <v>59</v>
      </c>
      <c r="I67" s="53"/>
      <c r="J67" s="53"/>
      <c r="K67" s="53"/>
      <c r="L67" s="55"/>
      <c r="M67" s="116">
        <f>SUM(M66:M66)</f>
        <v>35000</v>
      </c>
    </row>
    <row r="68" spans="1:13" s="18" customFormat="1" ht="21" customHeight="1" x14ac:dyDescent="0.35">
      <c r="A68" s="17"/>
      <c r="B68" s="17"/>
      <c r="C68" s="17"/>
      <c r="D68" s="17"/>
      <c r="E68" s="72" t="s">
        <v>130</v>
      </c>
      <c r="F68" s="72"/>
      <c r="G68" s="145"/>
      <c r="H68" s="72"/>
      <c r="I68" s="72"/>
      <c r="J68" s="72"/>
      <c r="K68" s="72"/>
      <c r="L68" s="72"/>
      <c r="M68" s="121">
        <f>+M69</f>
        <v>1600000</v>
      </c>
    </row>
    <row r="69" spans="1:13" s="18" customFormat="1" ht="21" customHeight="1" x14ac:dyDescent="0.35">
      <c r="A69" s="17"/>
      <c r="B69" s="17"/>
      <c r="C69" s="17"/>
      <c r="D69" s="17"/>
      <c r="E69" s="71" t="s">
        <v>122</v>
      </c>
      <c r="F69" s="72" t="s">
        <v>172</v>
      </c>
      <c r="G69" s="145"/>
      <c r="H69" s="72"/>
      <c r="I69" s="72"/>
      <c r="J69" s="72"/>
      <c r="K69" s="72"/>
      <c r="L69" s="72"/>
      <c r="M69" s="121">
        <f>+M70</f>
        <v>1600000</v>
      </c>
    </row>
    <row r="70" spans="1:13" s="18" customFormat="1" ht="21" customHeight="1" x14ac:dyDescent="0.35">
      <c r="A70" s="17"/>
      <c r="B70" s="17"/>
      <c r="C70" s="17"/>
      <c r="D70" s="17"/>
      <c r="E70" s="146" t="s">
        <v>183</v>
      </c>
      <c r="F70" s="215" t="s">
        <v>153</v>
      </c>
      <c r="G70" s="215"/>
      <c r="H70" s="215"/>
      <c r="I70" s="215"/>
      <c r="J70" s="215"/>
      <c r="K70" s="215"/>
      <c r="L70" s="215"/>
      <c r="M70" s="119">
        <f>+M72</f>
        <v>1600000</v>
      </c>
    </row>
    <row r="71" spans="1:13" s="18" customFormat="1" ht="21" customHeight="1" x14ac:dyDescent="0.35">
      <c r="A71" s="17"/>
      <c r="B71" s="17"/>
      <c r="C71" s="17"/>
      <c r="D71" s="17"/>
      <c r="E71" s="56"/>
      <c r="F71" s="57"/>
      <c r="G71" s="142">
        <v>1126151100</v>
      </c>
      <c r="H71" s="52" t="s">
        <v>97</v>
      </c>
      <c r="I71" s="51">
        <v>132</v>
      </c>
      <c r="J71" s="51" t="s">
        <v>188</v>
      </c>
      <c r="K71" s="51">
        <v>3390</v>
      </c>
      <c r="L71" s="51" t="s">
        <v>56</v>
      </c>
      <c r="M71" s="117">
        <v>1600000</v>
      </c>
    </row>
    <row r="72" spans="1:13" s="18" customFormat="1" ht="21" customHeight="1" x14ac:dyDescent="0.35">
      <c r="A72" s="17"/>
      <c r="B72" s="17"/>
      <c r="C72" s="17"/>
      <c r="D72" s="17"/>
      <c r="E72" s="56"/>
      <c r="F72" s="57"/>
      <c r="G72" s="142"/>
      <c r="H72" s="53" t="s">
        <v>59</v>
      </c>
      <c r="I72" s="53"/>
      <c r="J72" s="53"/>
      <c r="K72" s="53"/>
      <c r="L72" s="55"/>
      <c r="M72" s="116">
        <f>SUM(M71:M71)</f>
        <v>1600000</v>
      </c>
    </row>
    <row r="73" spans="1:13" s="18" customFormat="1" ht="21" customHeight="1" x14ac:dyDescent="0.35">
      <c r="A73" s="17"/>
      <c r="B73" s="17"/>
      <c r="C73" s="17"/>
      <c r="D73" s="17"/>
      <c r="E73" s="72" t="s">
        <v>185</v>
      </c>
      <c r="F73" s="72"/>
      <c r="G73" s="145"/>
      <c r="H73" s="72"/>
      <c r="I73" s="72"/>
      <c r="J73" s="72"/>
      <c r="K73" s="72"/>
      <c r="L73" s="72"/>
      <c r="M73" s="121">
        <f>+M74</f>
        <v>835000</v>
      </c>
    </row>
    <row r="74" spans="1:13" s="18" customFormat="1" ht="21" customHeight="1" x14ac:dyDescent="0.35">
      <c r="A74" s="17"/>
      <c r="B74" s="17"/>
      <c r="C74" s="17"/>
      <c r="D74" s="17"/>
      <c r="E74" s="71" t="s">
        <v>122</v>
      </c>
      <c r="F74" s="72" t="s">
        <v>173</v>
      </c>
      <c r="G74" s="145"/>
      <c r="H74" s="72"/>
      <c r="I74" s="72"/>
      <c r="J74" s="72"/>
      <c r="K74" s="72"/>
      <c r="L74" s="72"/>
      <c r="M74" s="121">
        <f>+M75</f>
        <v>835000</v>
      </c>
    </row>
    <row r="75" spans="1:13" s="18" customFormat="1" ht="31.3" customHeight="1" x14ac:dyDescent="0.35">
      <c r="A75" s="17"/>
      <c r="B75" s="17"/>
      <c r="C75" s="17"/>
      <c r="D75" s="17"/>
      <c r="E75" s="178" t="s">
        <v>124</v>
      </c>
      <c r="F75" s="211" t="s">
        <v>131</v>
      </c>
      <c r="G75" s="211"/>
      <c r="H75" s="211"/>
      <c r="I75" s="211"/>
      <c r="J75" s="211"/>
      <c r="K75" s="211"/>
      <c r="L75" s="211"/>
      <c r="M75" s="119">
        <f>+M76+M77</f>
        <v>835000</v>
      </c>
    </row>
    <row r="76" spans="1:13" s="18" customFormat="1" ht="21" customHeight="1" x14ac:dyDescent="0.35">
      <c r="A76" s="17"/>
      <c r="B76" s="17"/>
      <c r="C76" s="17"/>
      <c r="D76" s="17"/>
      <c r="E76" s="56"/>
      <c r="F76" s="57"/>
      <c r="G76" s="142">
        <v>1126151100</v>
      </c>
      <c r="H76" s="52" t="s">
        <v>97</v>
      </c>
      <c r="I76" s="51">
        <v>132</v>
      </c>
      <c r="J76" s="51" t="s">
        <v>187</v>
      </c>
      <c r="K76" s="51">
        <v>3390</v>
      </c>
      <c r="L76" s="51" t="s">
        <v>56</v>
      </c>
      <c r="M76" s="117">
        <v>800000</v>
      </c>
    </row>
    <row r="77" spans="1:13" s="18" customFormat="1" ht="21" customHeight="1" x14ac:dyDescent="0.35">
      <c r="A77" s="17"/>
      <c r="B77" s="17"/>
      <c r="C77" s="17"/>
      <c r="D77" s="17"/>
      <c r="E77" s="56"/>
      <c r="F77" s="57"/>
      <c r="G77" s="142">
        <v>1126151100</v>
      </c>
      <c r="H77" s="52" t="s">
        <v>97</v>
      </c>
      <c r="I77" s="51">
        <v>132</v>
      </c>
      <c r="J77" s="51" t="s">
        <v>187</v>
      </c>
      <c r="K77" s="51">
        <v>3830</v>
      </c>
      <c r="L77" s="51" t="s">
        <v>79</v>
      </c>
      <c r="M77" s="117">
        <v>35000</v>
      </c>
    </row>
    <row r="78" spans="1:13" s="18" customFormat="1" ht="21" customHeight="1" x14ac:dyDescent="0.35">
      <c r="A78" s="17"/>
      <c r="B78" s="17"/>
      <c r="C78" s="17"/>
      <c r="D78" s="17"/>
      <c r="E78" s="56"/>
      <c r="F78" s="57"/>
      <c r="G78" s="142"/>
      <c r="H78" s="53" t="s">
        <v>59</v>
      </c>
      <c r="I78" s="53"/>
      <c r="J78" s="53"/>
      <c r="K78" s="53"/>
      <c r="L78" s="55"/>
      <c r="M78" s="116">
        <f>SUM(M77:M77)</f>
        <v>35000</v>
      </c>
    </row>
    <row r="79" spans="1:13" s="18" customFormat="1" ht="21" customHeight="1" x14ac:dyDescent="0.35">
      <c r="A79" s="17"/>
      <c r="B79" s="17"/>
      <c r="C79" s="17"/>
      <c r="D79" s="193"/>
      <c r="E79" s="72" t="s">
        <v>126</v>
      </c>
      <c r="F79" s="72" t="s">
        <v>174</v>
      </c>
      <c r="G79" s="72"/>
      <c r="H79" s="72"/>
      <c r="I79" s="72"/>
      <c r="J79" s="72"/>
      <c r="K79" s="72"/>
      <c r="L79" s="72"/>
      <c r="M79" s="121">
        <f>+M80</f>
        <v>90000</v>
      </c>
    </row>
    <row r="80" spans="1:13" s="18" customFormat="1" ht="21" customHeight="1" x14ac:dyDescent="0.35">
      <c r="A80" s="17"/>
      <c r="B80" s="17"/>
      <c r="C80" s="17"/>
      <c r="D80" s="17"/>
      <c r="E80" s="178" t="s">
        <v>125</v>
      </c>
      <c r="F80" s="73" t="s">
        <v>162</v>
      </c>
      <c r="G80" s="177"/>
      <c r="H80" s="73"/>
      <c r="I80" s="73"/>
      <c r="J80" s="73"/>
      <c r="K80" s="73"/>
      <c r="L80" s="73"/>
      <c r="M80" s="119">
        <f>+M81+M82</f>
        <v>90000</v>
      </c>
    </row>
    <row r="81" spans="1:14" s="7" customFormat="1" ht="21" customHeight="1" x14ac:dyDescent="1.55">
      <c r="A81" s="17"/>
      <c r="B81" s="17"/>
      <c r="C81" s="17"/>
      <c r="D81" s="17"/>
      <c r="E81" s="56"/>
      <c r="F81" s="57"/>
      <c r="G81" s="142">
        <v>1126151100</v>
      </c>
      <c r="H81" s="52" t="s">
        <v>89</v>
      </c>
      <c r="I81" s="51">
        <v>132</v>
      </c>
      <c r="J81" s="51" t="s">
        <v>195</v>
      </c>
      <c r="K81" s="51">
        <v>3390</v>
      </c>
      <c r="L81" s="51" t="s">
        <v>56</v>
      </c>
      <c r="M81" s="117">
        <v>55000</v>
      </c>
      <c r="N81" s="125"/>
    </row>
    <row r="82" spans="1:14" s="7" customFormat="1" ht="21" customHeight="1" x14ac:dyDescent="1.55">
      <c r="A82" s="17"/>
      <c r="B82" s="17"/>
      <c r="C82" s="17"/>
      <c r="D82" s="17"/>
      <c r="E82" s="56"/>
      <c r="F82" s="57"/>
      <c r="G82" s="142">
        <v>1126151100</v>
      </c>
      <c r="H82" s="52" t="s">
        <v>89</v>
      </c>
      <c r="I82" s="51">
        <v>132</v>
      </c>
      <c r="J82" s="51" t="s">
        <v>195</v>
      </c>
      <c r="K82" s="51">
        <v>3830</v>
      </c>
      <c r="L82" s="51" t="s">
        <v>79</v>
      </c>
      <c r="M82" s="117">
        <v>35000</v>
      </c>
      <c r="N82" s="125"/>
    </row>
    <row r="83" spans="1:14" s="7" customFormat="1" ht="21" customHeight="1" x14ac:dyDescent="1.55">
      <c r="A83" s="17"/>
      <c r="B83" s="17"/>
      <c r="C83" s="17"/>
      <c r="D83" s="17"/>
      <c r="E83" s="56"/>
      <c r="F83" s="57"/>
      <c r="G83" s="148"/>
      <c r="H83" s="53" t="s">
        <v>59</v>
      </c>
      <c r="I83" s="53"/>
      <c r="J83" s="53"/>
      <c r="K83" s="53"/>
      <c r="L83" s="55"/>
      <c r="M83" s="116">
        <f>SUM(M82:M82)</f>
        <v>35000</v>
      </c>
      <c r="N83" s="125"/>
    </row>
    <row r="84" spans="1:14" s="18" customFormat="1" ht="21" customHeight="1" x14ac:dyDescent="0.35">
      <c r="A84" s="17"/>
      <c r="B84" s="17"/>
      <c r="C84" s="17"/>
      <c r="D84" s="17"/>
      <c r="E84" s="71" t="s">
        <v>122</v>
      </c>
      <c r="F84" s="212" t="s">
        <v>145</v>
      </c>
      <c r="G84" s="212"/>
      <c r="H84" s="212"/>
      <c r="I84" s="212"/>
      <c r="J84" s="212"/>
      <c r="K84" s="212"/>
      <c r="L84" s="212"/>
      <c r="M84" s="121">
        <f>+M85+M131+M173+M215</f>
        <v>8001675.4500000002</v>
      </c>
    </row>
    <row r="85" spans="1:14" ht="21" customHeight="1" x14ac:dyDescent="0.35">
      <c r="A85" s="8"/>
      <c r="B85" s="8"/>
      <c r="C85" s="28"/>
      <c r="D85" s="28"/>
      <c r="E85" s="130" t="s">
        <v>124</v>
      </c>
      <c r="F85" s="130" t="s">
        <v>137</v>
      </c>
      <c r="G85" s="187"/>
      <c r="H85" s="130"/>
      <c r="I85" s="130"/>
      <c r="J85" s="130"/>
      <c r="K85" s="130"/>
      <c r="L85" s="130"/>
      <c r="M85" s="188">
        <f>+M95+M126+M130</f>
        <v>6571769.7060000002</v>
      </c>
    </row>
    <row r="86" spans="1:14" s="7" customFormat="1" ht="21" customHeight="1" x14ac:dyDescent="0.8">
      <c r="A86" s="14"/>
      <c r="B86" s="14"/>
      <c r="C86" s="8"/>
      <c r="D86" s="8"/>
      <c r="E86" s="8"/>
      <c r="F86" s="8"/>
      <c r="G86" s="142">
        <v>1126151100</v>
      </c>
      <c r="H86" s="52" t="s">
        <v>89</v>
      </c>
      <c r="I86" s="51">
        <v>132</v>
      </c>
      <c r="J86" s="51" t="s">
        <v>197</v>
      </c>
      <c r="K86" s="51">
        <v>2110</v>
      </c>
      <c r="L86" s="51" t="s">
        <v>14</v>
      </c>
      <c r="M86" s="117">
        <v>9720</v>
      </c>
      <c r="N86" s="137"/>
    </row>
    <row r="87" spans="1:14" s="7" customFormat="1" ht="21" customHeight="1" x14ac:dyDescent="0.8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197</v>
      </c>
      <c r="K87" s="51">
        <v>2120</v>
      </c>
      <c r="L87" s="51" t="s">
        <v>15</v>
      </c>
      <c r="M87" s="117">
        <v>34000</v>
      </c>
      <c r="N87" s="137"/>
    </row>
    <row r="88" spans="1:14" s="7" customFormat="1" ht="21" customHeight="1" x14ac:dyDescent="0.8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197</v>
      </c>
      <c r="K88" s="51">
        <v>2150</v>
      </c>
      <c r="L88" s="51" t="s">
        <v>16</v>
      </c>
      <c r="M88" s="117">
        <v>6000</v>
      </c>
      <c r="N88" s="137"/>
    </row>
    <row r="89" spans="1:14" s="7" customFormat="1" ht="21" customHeight="1" x14ac:dyDescent="0.8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197</v>
      </c>
      <c r="K89" s="51">
        <v>2160</v>
      </c>
      <c r="L89" s="51" t="s">
        <v>17</v>
      </c>
      <c r="M89" s="117">
        <v>5000</v>
      </c>
      <c r="N89" s="137"/>
    </row>
    <row r="90" spans="1:14" s="7" customFormat="1" ht="21" customHeight="1" x14ac:dyDescent="0.8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197</v>
      </c>
      <c r="K90" s="51">
        <v>2211</v>
      </c>
      <c r="L90" s="51" t="s">
        <v>69</v>
      </c>
      <c r="M90" s="117">
        <v>34000</v>
      </c>
      <c r="N90" s="137"/>
    </row>
    <row r="91" spans="1:14" s="7" customFormat="1" ht="21" customHeight="1" x14ac:dyDescent="0.8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197</v>
      </c>
      <c r="K91" s="51">
        <v>2530</v>
      </c>
      <c r="L91" s="51" t="s">
        <v>18</v>
      </c>
      <c r="M91" s="117">
        <v>1200</v>
      </c>
      <c r="N91" s="137"/>
    </row>
    <row r="92" spans="1:14" s="7" customFormat="1" ht="21" customHeight="1" x14ac:dyDescent="0.8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197</v>
      </c>
      <c r="K92" s="51">
        <v>2610</v>
      </c>
      <c r="L92" s="51" t="s">
        <v>52</v>
      </c>
      <c r="M92" s="117">
        <v>20648.400000000001</v>
      </c>
      <c r="N92" s="137"/>
    </row>
    <row r="93" spans="1:14" s="7" customFormat="1" ht="21" customHeight="1" x14ac:dyDescent="0.8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197</v>
      </c>
      <c r="K93" s="51">
        <v>2710</v>
      </c>
      <c r="L93" s="51" t="s">
        <v>53</v>
      </c>
      <c r="M93" s="117">
        <v>13440</v>
      </c>
      <c r="N93" s="137"/>
    </row>
    <row r="94" spans="1:14" s="7" customFormat="1" ht="21" customHeight="1" x14ac:dyDescent="0.8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197</v>
      </c>
      <c r="K94" s="51">
        <v>2940</v>
      </c>
      <c r="L94" s="51" t="s">
        <v>87</v>
      </c>
      <c r="M94" s="117">
        <v>11400</v>
      </c>
      <c r="N94" s="137"/>
    </row>
    <row r="95" spans="1:14" s="7" customFormat="1" ht="21" customHeight="1" x14ac:dyDescent="0.8">
      <c r="A95" s="14"/>
      <c r="B95" s="14"/>
      <c r="C95" s="8"/>
      <c r="D95" s="8"/>
      <c r="E95" s="8"/>
      <c r="F95" s="8"/>
      <c r="G95" s="142"/>
      <c r="H95" s="55" t="s">
        <v>60</v>
      </c>
      <c r="I95" s="51"/>
      <c r="J95" s="51"/>
      <c r="K95" s="51"/>
      <c r="L95" s="53"/>
      <c r="M95" s="120">
        <f>SUM(M86:M94)</f>
        <v>135408.4</v>
      </c>
      <c r="N95" s="137"/>
    </row>
    <row r="96" spans="1:14" s="7" customFormat="1" ht="21" customHeight="1" x14ac:dyDescent="0.8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197</v>
      </c>
      <c r="K96" s="51">
        <v>3110</v>
      </c>
      <c r="L96" s="51" t="s">
        <v>20</v>
      </c>
      <c r="M96" s="117">
        <v>56000</v>
      </c>
      <c r="N96" s="137"/>
    </row>
    <row r="97" spans="1:14" s="7" customFormat="1" ht="21" customHeight="1" x14ac:dyDescent="0.8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197</v>
      </c>
      <c r="K97" s="51">
        <v>3130</v>
      </c>
      <c r="L97" s="51" t="s">
        <v>21</v>
      </c>
      <c r="M97" s="117">
        <v>1440</v>
      </c>
      <c r="N97" s="137"/>
    </row>
    <row r="98" spans="1:14" s="7" customFormat="1" ht="21" customHeight="1" x14ac:dyDescent="0.8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197</v>
      </c>
      <c r="K98" s="51">
        <v>3140</v>
      </c>
      <c r="L98" s="51" t="s">
        <v>22</v>
      </c>
      <c r="M98" s="117">
        <v>11328</v>
      </c>
      <c r="N98" s="137"/>
    </row>
    <row r="99" spans="1:14" s="7" customFormat="1" ht="21" customHeight="1" x14ac:dyDescent="0.8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197</v>
      </c>
      <c r="K99" s="51">
        <v>3150</v>
      </c>
      <c r="L99" s="51" t="s">
        <v>23</v>
      </c>
      <c r="M99" s="117">
        <v>12000</v>
      </c>
      <c r="N99" s="137"/>
    </row>
    <row r="100" spans="1:14" s="7" customFormat="1" ht="21" customHeight="1" x14ac:dyDescent="0.8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197</v>
      </c>
      <c r="K100" s="51">
        <v>3170</v>
      </c>
      <c r="L100" s="51" t="s">
        <v>24</v>
      </c>
      <c r="M100" s="117">
        <v>111200</v>
      </c>
      <c r="N100" s="137"/>
    </row>
    <row r="101" spans="1:14" s="7" customFormat="1" ht="21" customHeight="1" x14ac:dyDescent="0.8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197</v>
      </c>
      <c r="K101" s="51">
        <v>3180</v>
      </c>
      <c r="L101" s="51" t="s">
        <v>25</v>
      </c>
      <c r="M101" s="117">
        <v>2000</v>
      </c>
      <c r="N101" s="137"/>
    </row>
    <row r="102" spans="1:14" s="7" customFormat="1" ht="21" customHeight="1" x14ac:dyDescent="0.8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197</v>
      </c>
      <c r="K102" s="51">
        <v>3220</v>
      </c>
      <c r="L102" s="51" t="s">
        <v>26</v>
      </c>
      <c r="M102" s="117">
        <v>166059.696</v>
      </c>
      <c r="N102" s="137"/>
    </row>
    <row r="103" spans="1:14" s="7" customFormat="1" ht="21" customHeight="1" x14ac:dyDescent="0.8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197</v>
      </c>
      <c r="K103" s="51">
        <v>3230</v>
      </c>
      <c r="L103" s="51" t="s">
        <v>150</v>
      </c>
      <c r="M103" s="117">
        <v>24000</v>
      </c>
      <c r="N103" s="137"/>
    </row>
    <row r="104" spans="1:14" s="7" customFormat="1" ht="21" customHeight="1" x14ac:dyDescent="0.8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197</v>
      </c>
      <c r="K104" s="51">
        <v>3290</v>
      </c>
      <c r="L104" s="51" t="s">
        <v>27</v>
      </c>
      <c r="M104" s="117">
        <v>10000</v>
      </c>
      <c r="N104" s="137"/>
    </row>
    <row r="105" spans="1:14" s="7" customFormat="1" ht="21" customHeight="1" x14ac:dyDescent="0.8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197</v>
      </c>
      <c r="K105" s="51">
        <v>3310</v>
      </c>
      <c r="L105" s="51" t="s">
        <v>28</v>
      </c>
      <c r="M105" s="117">
        <v>0</v>
      </c>
      <c r="N105" s="137"/>
    </row>
    <row r="106" spans="1:14" s="7" customFormat="1" ht="21" customHeight="1" x14ac:dyDescent="0.8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197</v>
      </c>
      <c r="K106" s="51">
        <v>3360</v>
      </c>
      <c r="L106" s="51" t="s">
        <v>29</v>
      </c>
      <c r="M106" s="117">
        <v>7400</v>
      </c>
      <c r="N106" s="137"/>
    </row>
    <row r="107" spans="1:14" s="7" customFormat="1" ht="21" customHeight="1" x14ac:dyDescent="0.8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197</v>
      </c>
      <c r="K107" s="51">
        <v>3380</v>
      </c>
      <c r="L107" s="51" t="s">
        <v>30</v>
      </c>
      <c r="M107" s="117">
        <v>1862.4</v>
      </c>
      <c r="N107" s="137"/>
    </row>
    <row r="108" spans="1:14" s="7" customFormat="1" ht="21" customHeight="1" x14ac:dyDescent="0.8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197</v>
      </c>
      <c r="K108" s="51">
        <v>3390</v>
      </c>
      <c r="L108" s="51" t="s">
        <v>56</v>
      </c>
      <c r="M108" s="117">
        <v>5731999.21</v>
      </c>
      <c r="N108" s="137"/>
    </row>
    <row r="109" spans="1:14" s="7" customFormat="1" ht="21" customHeight="1" x14ac:dyDescent="0.8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197</v>
      </c>
      <c r="K109" s="51">
        <v>3410</v>
      </c>
      <c r="L109" s="63" t="s">
        <v>31</v>
      </c>
      <c r="M109" s="117">
        <v>3840</v>
      </c>
      <c r="N109" s="137"/>
    </row>
    <row r="110" spans="1:14" s="7" customFormat="1" ht="21" customHeight="1" x14ac:dyDescent="0.8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197</v>
      </c>
      <c r="K110" s="51">
        <v>3450</v>
      </c>
      <c r="L110" s="63" t="s">
        <v>70</v>
      </c>
      <c r="M110" s="117">
        <v>12012</v>
      </c>
      <c r="N110" s="137"/>
    </row>
    <row r="111" spans="1:14" s="7" customFormat="1" ht="21" customHeight="1" x14ac:dyDescent="0.8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197</v>
      </c>
      <c r="K111" s="51">
        <v>3510</v>
      </c>
      <c r="L111" s="51" t="s">
        <v>32</v>
      </c>
      <c r="M111" s="117">
        <v>10000</v>
      </c>
      <c r="N111" s="137"/>
    </row>
    <row r="112" spans="1:14" s="7" customFormat="1" ht="21" customHeight="1" x14ac:dyDescent="0.8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197</v>
      </c>
      <c r="K112" s="51">
        <v>3520</v>
      </c>
      <c r="L112" s="51" t="s">
        <v>33</v>
      </c>
      <c r="M112" s="117">
        <v>6000</v>
      </c>
      <c r="N112" s="137"/>
    </row>
    <row r="113" spans="1:14" s="7" customFormat="1" ht="21" customHeight="1" x14ac:dyDescent="0.8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197</v>
      </c>
      <c r="K113" s="51">
        <v>3530</v>
      </c>
      <c r="L113" s="51" t="s">
        <v>34</v>
      </c>
      <c r="M113" s="117">
        <v>18000</v>
      </c>
      <c r="N113" s="137"/>
    </row>
    <row r="114" spans="1:14" s="7" customFormat="1" ht="21" customHeight="1" x14ac:dyDescent="0.8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197</v>
      </c>
      <c r="K114" s="51">
        <v>3550</v>
      </c>
      <c r="L114" s="51" t="s">
        <v>35</v>
      </c>
      <c r="M114" s="117">
        <v>22000</v>
      </c>
      <c r="N114" s="137"/>
    </row>
    <row r="115" spans="1:14" s="7" customFormat="1" ht="21" customHeight="1" x14ac:dyDescent="0.8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197</v>
      </c>
      <c r="K115" s="51">
        <v>3570</v>
      </c>
      <c r="L115" s="51" t="s">
        <v>36</v>
      </c>
      <c r="M115" s="117">
        <v>16000</v>
      </c>
      <c r="N115" s="137"/>
    </row>
    <row r="116" spans="1:14" s="7" customFormat="1" ht="21" customHeight="1" x14ac:dyDescent="0.8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197</v>
      </c>
      <c r="K116" s="51">
        <v>3610</v>
      </c>
      <c r="L116" s="51" t="s">
        <v>37</v>
      </c>
      <c r="M116" s="117">
        <v>18000</v>
      </c>
      <c r="N116" s="137"/>
    </row>
    <row r="117" spans="1:14" s="7" customFormat="1" ht="21" customHeight="1" x14ac:dyDescent="0.8">
      <c r="A117" s="14"/>
      <c r="B117" s="14"/>
      <c r="C117" s="8"/>
      <c r="D117" s="8"/>
      <c r="E117" s="8"/>
      <c r="F117" s="8"/>
      <c r="G117" s="142">
        <v>1126151100</v>
      </c>
      <c r="H117" s="52" t="s">
        <v>89</v>
      </c>
      <c r="I117" s="51">
        <v>132</v>
      </c>
      <c r="J117" s="51" t="s">
        <v>197</v>
      </c>
      <c r="K117" s="51">
        <v>3710</v>
      </c>
      <c r="L117" s="51" t="s">
        <v>118</v>
      </c>
      <c r="M117" s="117">
        <v>17600</v>
      </c>
      <c r="N117" s="137"/>
    </row>
    <row r="118" spans="1:14" s="7" customFormat="1" ht="21" customHeight="1" x14ac:dyDescent="0.8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197</v>
      </c>
      <c r="K118" s="51">
        <v>3720</v>
      </c>
      <c r="L118" s="51" t="s">
        <v>38</v>
      </c>
      <c r="M118" s="117">
        <v>14000</v>
      </c>
      <c r="N118" s="137"/>
    </row>
    <row r="119" spans="1:14" s="7" customFormat="1" ht="21" customHeight="1" x14ac:dyDescent="0.8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197</v>
      </c>
      <c r="K119" s="51">
        <v>3750</v>
      </c>
      <c r="L119" s="51" t="s">
        <v>39</v>
      </c>
      <c r="M119" s="117">
        <v>30000</v>
      </c>
      <c r="N119" s="137"/>
    </row>
    <row r="120" spans="1:14" s="7" customFormat="1" ht="21" customHeight="1" x14ac:dyDescent="0.8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197</v>
      </c>
      <c r="K120" s="51">
        <v>3790</v>
      </c>
      <c r="L120" s="51" t="s">
        <v>40</v>
      </c>
      <c r="M120" s="117">
        <v>10000</v>
      </c>
      <c r="N120" s="137"/>
    </row>
    <row r="121" spans="1:14" s="7" customFormat="1" ht="21" customHeight="1" x14ac:dyDescent="0.8">
      <c r="A121" s="14"/>
      <c r="B121" s="14"/>
      <c r="C121" s="8"/>
      <c r="D121" s="8"/>
      <c r="E121" s="8"/>
      <c r="F121" s="8"/>
      <c r="G121" s="142">
        <v>1126151100</v>
      </c>
      <c r="H121" s="52" t="s">
        <v>89</v>
      </c>
      <c r="I121" s="51">
        <v>132</v>
      </c>
      <c r="J121" s="51" t="s">
        <v>197</v>
      </c>
      <c r="K121" s="51">
        <v>3820</v>
      </c>
      <c r="L121" s="51" t="s">
        <v>41</v>
      </c>
      <c r="M121" s="117">
        <v>31500</v>
      </c>
      <c r="N121" s="137"/>
    </row>
    <row r="122" spans="1:14" s="7" customFormat="1" ht="21" customHeight="1" x14ac:dyDescent="0.8">
      <c r="A122" s="14"/>
      <c r="B122" s="14"/>
      <c r="C122" s="8"/>
      <c r="D122" s="8"/>
      <c r="E122" s="8"/>
      <c r="F122" s="8"/>
      <c r="G122" s="142">
        <v>1126151100</v>
      </c>
      <c r="H122" s="52" t="s">
        <v>89</v>
      </c>
      <c r="I122" s="51">
        <v>132</v>
      </c>
      <c r="J122" s="51" t="s">
        <v>197</v>
      </c>
      <c r="K122" s="51">
        <v>3830</v>
      </c>
      <c r="L122" s="51" t="s">
        <v>79</v>
      </c>
      <c r="M122" s="117">
        <v>0</v>
      </c>
      <c r="N122" s="137"/>
    </row>
    <row r="123" spans="1:14" s="7" customFormat="1" ht="21" customHeight="1" x14ac:dyDescent="0.8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197</v>
      </c>
      <c r="K123" s="51">
        <v>3920</v>
      </c>
      <c r="L123" s="51" t="s">
        <v>80</v>
      </c>
      <c r="M123" s="117">
        <v>24400</v>
      </c>
      <c r="N123" s="137"/>
    </row>
    <row r="124" spans="1:14" s="7" customFormat="1" ht="21" customHeight="1" x14ac:dyDescent="0.8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197</v>
      </c>
      <c r="K124" s="51">
        <v>3960</v>
      </c>
      <c r="L124" s="51" t="s">
        <v>42</v>
      </c>
      <c r="M124" s="117">
        <v>2720</v>
      </c>
      <c r="N124" s="137"/>
    </row>
    <row r="125" spans="1:14" s="7" customFormat="1" ht="21" customHeight="1" x14ac:dyDescent="0.8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197</v>
      </c>
      <c r="K125" s="51">
        <v>3980</v>
      </c>
      <c r="L125" s="51" t="s">
        <v>43</v>
      </c>
      <c r="M125" s="117">
        <v>0</v>
      </c>
      <c r="N125" s="137"/>
    </row>
    <row r="126" spans="1:14" s="7" customFormat="1" ht="21" customHeight="1" x14ac:dyDescent="0.8">
      <c r="A126" s="14"/>
      <c r="B126" s="14"/>
      <c r="C126" s="8"/>
      <c r="D126" s="8"/>
      <c r="E126" s="8"/>
      <c r="F126" s="8"/>
      <c r="G126" s="148"/>
      <c r="H126" s="53" t="s">
        <v>59</v>
      </c>
      <c r="I126" s="53"/>
      <c r="J126" s="53"/>
      <c r="K126" s="53"/>
      <c r="L126" s="55"/>
      <c r="M126" s="116">
        <f>SUM(M96:M125)</f>
        <v>6371361.3059999999</v>
      </c>
      <c r="N126" s="137"/>
    </row>
    <row r="127" spans="1:14" s="7" customFormat="1" ht="21" customHeight="1" x14ac:dyDescent="0.8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197</v>
      </c>
      <c r="K127" s="51">
        <v>5110</v>
      </c>
      <c r="L127" s="51" t="s">
        <v>77</v>
      </c>
      <c r="M127" s="117">
        <v>15000</v>
      </c>
      <c r="N127" s="137"/>
    </row>
    <row r="128" spans="1:14" s="7" customFormat="1" ht="21" customHeight="1" x14ac:dyDescent="0.8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197</v>
      </c>
      <c r="K128" s="51">
        <v>5150</v>
      </c>
      <c r="L128" s="51" t="s">
        <v>46</v>
      </c>
      <c r="M128" s="117">
        <v>15000</v>
      </c>
      <c r="N128" s="137"/>
    </row>
    <row r="129" spans="1:14" s="7" customFormat="1" ht="21" customHeight="1" x14ac:dyDescent="0.8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197</v>
      </c>
      <c r="K129" s="51">
        <v>5910</v>
      </c>
      <c r="L129" s="51" t="s">
        <v>44</v>
      </c>
      <c r="M129" s="117">
        <v>35000</v>
      </c>
      <c r="N129" s="137"/>
    </row>
    <row r="130" spans="1:14" s="7" customFormat="1" ht="21" customHeight="1" x14ac:dyDescent="0.8">
      <c r="A130" s="14"/>
      <c r="B130" s="14"/>
      <c r="C130" s="8"/>
      <c r="D130" s="8"/>
      <c r="E130" s="8"/>
      <c r="F130" s="8"/>
      <c r="G130" s="142"/>
      <c r="H130" s="53" t="s">
        <v>62</v>
      </c>
      <c r="I130" s="53"/>
      <c r="J130" s="53"/>
      <c r="K130" s="53"/>
      <c r="L130" s="55"/>
      <c r="M130" s="116">
        <f>SUM(M127:M129)</f>
        <v>65000</v>
      </c>
      <c r="N130" s="137"/>
    </row>
    <row r="131" spans="1:14" ht="21" customHeight="1" x14ac:dyDescent="0.8">
      <c r="A131" s="8"/>
      <c r="B131" s="8"/>
      <c r="C131" s="28"/>
      <c r="D131" s="28"/>
      <c r="E131" s="130" t="s">
        <v>125</v>
      </c>
      <c r="F131" s="189" t="s">
        <v>138</v>
      </c>
      <c r="G131" s="190"/>
      <c r="H131" s="189"/>
      <c r="I131" s="189"/>
      <c r="J131" s="189"/>
      <c r="K131" s="189"/>
      <c r="L131" s="189"/>
      <c r="M131" s="191">
        <f>+M141+M172</f>
        <v>185817.62400000001</v>
      </c>
      <c r="N131" s="137"/>
    </row>
    <row r="132" spans="1:14" s="7" customFormat="1" ht="21" customHeight="1" x14ac:dyDescent="0.8">
      <c r="A132" s="14"/>
      <c r="B132" s="14"/>
      <c r="C132" s="8"/>
      <c r="D132" s="8"/>
      <c r="E132" s="8"/>
      <c r="F132" s="8"/>
      <c r="G132" s="142">
        <v>1126151100</v>
      </c>
      <c r="H132" s="52" t="s">
        <v>89</v>
      </c>
      <c r="I132" s="51">
        <v>132</v>
      </c>
      <c r="J132" s="51" t="s">
        <v>198</v>
      </c>
      <c r="K132" s="51">
        <v>2110</v>
      </c>
      <c r="L132" s="51" t="s">
        <v>14</v>
      </c>
      <c r="M132" s="117">
        <v>2430</v>
      </c>
      <c r="N132" s="137"/>
    </row>
    <row r="133" spans="1:14" s="7" customFormat="1" ht="21" customHeight="1" x14ac:dyDescent="0.8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198</v>
      </c>
      <c r="K133" s="51">
        <v>2120</v>
      </c>
      <c r="L133" s="51" t="s">
        <v>15</v>
      </c>
      <c r="M133" s="117">
        <v>8500</v>
      </c>
      <c r="N133" s="137"/>
    </row>
    <row r="134" spans="1:14" s="7" customFormat="1" ht="21" customHeight="1" x14ac:dyDescent="0.8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198</v>
      </c>
      <c r="K134" s="51">
        <v>2150</v>
      </c>
      <c r="L134" s="51" t="s">
        <v>16</v>
      </c>
      <c r="M134" s="117">
        <v>1500</v>
      </c>
      <c r="N134" s="137"/>
    </row>
    <row r="135" spans="1:14" s="7" customFormat="1" ht="21" customHeight="1" x14ac:dyDescent="0.8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198</v>
      </c>
      <c r="K135" s="51">
        <v>2160</v>
      </c>
      <c r="L135" s="51" t="s">
        <v>17</v>
      </c>
      <c r="M135" s="117">
        <v>1250</v>
      </c>
      <c r="N135" s="137"/>
    </row>
    <row r="136" spans="1:14" s="7" customFormat="1" ht="21" customHeight="1" x14ac:dyDescent="0.8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198</v>
      </c>
      <c r="K136" s="51">
        <v>2211</v>
      </c>
      <c r="L136" s="51" t="s">
        <v>69</v>
      </c>
      <c r="M136" s="117">
        <v>8500</v>
      </c>
      <c r="N136" s="137"/>
    </row>
    <row r="137" spans="1:14" s="7" customFormat="1" ht="21" customHeight="1" x14ac:dyDescent="0.8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198</v>
      </c>
      <c r="K137" s="51">
        <v>2530</v>
      </c>
      <c r="L137" s="51" t="s">
        <v>18</v>
      </c>
      <c r="M137" s="117">
        <v>300</v>
      </c>
      <c r="N137" s="137"/>
    </row>
    <row r="138" spans="1:14" s="7" customFormat="1" ht="21" customHeight="1" x14ac:dyDescent="0.8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198</v>
      </c>
      <c r="K138" s="51">
        <v>2610</v>
      </c>
      <c r="L138" s="51" t="s">
        <v>52</v>
      </c>
      <c r="M138" s="117">
        <v>5162.1000000000004</v>
      </c>
      <c r="N138" s="137"/>
    </row>
    <row r="139" spans="1:14" s="7" customFormat="1" ht="21" customHeight="1" x14ac:dyDescent="0.8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198</v>
      </c>
      <c r="K139" s="51">
        <v>2710</v>
      </c>
      <c r="L139" s="51" t="s">
        <v>53</v>
      </c>
      <c r="M139" s="117">
        <v>3360</v>
      </c>
      <c r="N139" s="137"/>
    </row>
    <row r="140" spans="1:14" s="7" customFormat="1" ht="21" customHeight="1" x14ac:dyDescent="0.8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198</v>
      </c>
      <c r="K140" s="51">
        <v>2940</v>
      </c>
      <c r="L140" s="51" t="s">
        <v>87</v>
      </c>
      <c r="M140" s="117">
        <v>2850</v>
      </c>
      <c r="N140" s="137"/>
    </row>
    <row r="141" spans="1:14" s="7" customFormat="1" ht="21" customHeight="1" x14ac:dyDescent="0.8">
      <c r="A141" s="14"/>
      <c r="B141" s="14"/>
      <c r="C141" s="8"/>
      <c r="D141" s="8"/>
      <c r="E141" s="8"/>
      <c r="F141" s="8"/>
      <c r="G141" s="142"/>
      <c r="H141" s="55" t="s">
        <v>60</v>
      </c>
      <c r="I141" s="51"/>
      <c r="J141" s="51"/>
      <c r="K141" s="51"/>
      <c r="L141" s="53"/>
      <c r="M141" s="120">
        <f>SUM(M132:M140)</f>
        <v>33852.1</v>
      </c>
      <c r="N141" s="137"/>
    </row>
    <row r="142" spans="1:14" s="7" customFormat="1" ht="21" customHeight="1" x14ac:dyDescent="0.8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198</v>
      </c>
      <c r="K142" s="51">
        <v>3110</v>
      </c>
      <c r="L142" s="51" t="s">
        <v>20</v>
      </c>
      <c r="M142" s="117">
        <v>14000</v>
      </c>
      <c r="N142" s="137"/>
    </row>
    <row r="143" spans="1:14" s="7" customFormat="1" ht="21" customHeight="1" x14ac:dyDescent="0.8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198</v>
      </c>
      <c r="K143" s="51">
        <v>3130</v>
      </c>
      <c r="L143" s="51" t="s">
        <v>21</v>
      </c>
      <c r="M143" s="117">
        <v>360</v>
      </c>
      <c r="N143" s="137"/>
    </row>
    <row r="144" spans="1:14" s="7" customFormat="1" ht="21" customHeight="1" x14ac:dyDescent="0.8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198</v>
      </c>
      <c r="K144" s="51">
        <v>3140</v>
      </c>
      <c r="L144" s="51" t="s">
        <v>22</v>
      </c>
      <c r="M144" s="117">
        <v>2832</v>
      </c>
      <c r="N144" s="137"/>
    </row>
    <row r="145" spans="1:14" s="7" customFormat="1" ht="21" customHeight="1" x14ac:dyDescent="0.8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198</v>
      </c>
      <c r="K145" s="51">
        <v>3150</v>
      </c>
      <c r="L145" s="51" t="s">
        <v>23</v>
      </c>
      <c r="M145" s="117">
        <v>3000</v>
      </c>
      <c r="N145" s="137"/>
    </row>
    <row r="146" spans="1:14" s="7" customFormat="1" ht="21" customHeight="1" x14ac:dyDescent="0.8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198</v>
      </c>
      <c r="K146" s="51">
        <v>3170</v>
      </c>
      <c r="L146" s="51" t="s">
        <v>24</v>
      </c>
      <c r="M146" s="117">
        <v>27800</v>
      </c>
      <c r="N146" s="137"/>
    </row>
    <row r="147" spans="1:14" s="7" customFormat="1" ht="21" customHeight="1" x14ac:dyDescent="0.8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198</v>
      </c>
      <c r="K147" s="51">
        <v>3180</v>
      </c>
      <c r="L147" s="51" t="s">
        <v>25</v>
      </c>
      <c r="M147" s="117">
        <v>500</v>
      </c>
      <c r="N147" s="137"/>
    </row>
    <row r="148" spans="1:14" s="7" customFormat="1" ht="21" customHeight="1" x14ac:dyDescent="0.8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198</v>
      </c>
      <c r="K148" s="51">
        <v>3220</v>
      </c>
      <c r="L148" s="51" t="s">
        <v>26</v>
      </c>
      <c r="M148" s="117">
        <v>41514.923999999999</v>
      </c>
      <c r="N148" s="137"/>
    </row>
    <row r="149" spans="1:14" s="7" customFormat="1" ht="21" customHeight="1" x14ac:dyDescent="0.8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198</v>
      </c>
      <c r="K149" s="51">
        <v>3230</v>
      </c>
      <c r="L149" s="51" t="s">
        <v>150</v>
      </c>
      <c r="M149" s="117">
        <v>6000</v>
      </c>
      <c r="N149" s="137"/>
    </row>
    <row r="150" spans="1:14" s="7" customFormat="1" ht="21" customHeight="1" x14ac:dyDescent="0.8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198</v>
      </c>
      <c r="K150" s="51">
        <v>3290</v>
      </c>
      <c r="L150" s="51" t="s">
        <v>27</v>
      </c>
      <c r="M150" s="117">
        <v>2500</v>
      </c>
      <c r="N150" s="137"/>
    </row>
    <row r="151" spans="1:14" s="7" customFormat="1" ht="21" customHeight="1" x14ac:dyDescent="0.8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198</v>
      </c>
      <c r="K151" s="51">
        <v>3310</v>
      </c>
      <c r="L151" s="51" t="s">
        <v>28</v>
      </c>
      <c r="M151" s="117">
        <v>0</v>
      </c>
      <c r="N151" s="137"/>
    </row>
    <row r="152" spans="1:14" s="7" customFormat="1" ht="21" customHeight="1" x14ac:dyDescent="0.8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198</v>
      </c>
      <c r="K152" s="51">
        <v>3360</v>
      </c>
      <c r="L152" s="51" t="s">
        <v>29</v>
      </c>
      <c r="M152" s="117">
        <v>1850</v>
      </c>
      <c r="N152" s="137"/>
    </row>
    <row r="153" spans="1:14" s="7" customFormat="1" ht="21" customHeight="1" x14ac:dyDescent="0.8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198</v>
      </c>
      <c r="K153" s="51">
        <v>3380</v>
      </c>
      <c r="L153" s="51" t="s">
        <v>30</v>
      </c>
      <c r="M153" s="117">
        <v>465.6</v>
      </c>
      <c r="N153" s="137"/>
    </row>
    <row r="154" spans="1:14" s="7" customFormat="1" ht="21" customHeight="1" x14ac:dyDescent="0.8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198</v>
      </c>
      <c r="K154" s="51">
        <v>3390</v>
      </c>
      <c r="L154" s="51" t="s">
        <v>56</v>
      </c>
      <c r="M154" s="117">
        <v>0</v>
      </c>
      <c r="N154" s="137"/>
    </row>
    <row r="155" spans="1:14" s="7" customFormat="1" ht="21" customHeight="1" x14ac:dyDescent="0.8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198</v>
      </c>
      <c r="K155" s="51">
        <v>3410</v>
      </c>
      <c r="L155" s="63" t="s">
        <v>31</v>
      </c>
      <c r="M155" s="117">
        <v>960</v>
      </c>
      <c r="N155" s="137"/>
    </row>
    <row r="156" spans="1:14" s="7" customFormat="1" ht="21" customHeight="1" x14ac:dyDescent="0.8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198</v>
      </c>
      <c r="K156" s="51">
        <v>3450</v>
      </c>
      <c r="L156" s="63" t="s">
        <v>70</v>
      </c>
      <c r="M156" s="117">
        <v>3003</v>
      </c>
      <c r="N156" s="137"/>
    </row>
    <row r="157" spans="1:14" s="7" customFormat="1" ht="21" customHeight="1" x14ac:dyDescent="0.8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198</v>
      </c>
      <c r="K157" s="51">
        <v>3510</v>
      </c>
      <c r="L157" s="51" t="s">
        <v>32</v>
      </c>
      <c r="M157" s="117">
        <v>2500</v>
      </c>
      <c r="N157" s="137"/>
    </row>
    <row r="158" spans="1:14" s="7" customFormat="1" ht="21" customHeight="1" x14ac:dyDescent="0.8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198</v>
      </c>
      <c r="K158" s="51">
        <v>3520</v>
      </c>
      <c r="L158" s="51" t="s">
        <v>33</v>
      </c>
      <c r="M158" s="117">
        <v>1500</v>
      </c>
      <c r="N158" s="137"/>
    </row>
    <row r="159" spans="1:14" s="7" customFormat="1" ht="21" customHeight="1" x14ac:dyDescent="0.8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198</v>
      </c>
      <c r="K159" s="51">
        <v>3530</v>
      </c>
      <c r="L159" s="51" t="s">
        <v>34</v>
      </c>
      <c r="M159" s="117">
        <v>4500</v>
      </c>
      <c r="N159" s="137"/>
    </row>
    <row r="160" spans="1:14" s="7" customFormat="1" ht="21" customHeight="1" x14ac:dyDescent="0.8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198</v>
      </c>
      <c r="K160" s="51">
        <v>3550</v>
      </c>
      <c r="L160" s="51" t="s">
        <v>35</v>
      </c>
      <c r="M160" s="117">
        <v>5500</v>
      </c>
      <c r="N160" s="137"/>
    </row>
    <row r="161" spans="1:14" s="7" customFormat="1" ht="21" customHeight="1" x14ac:dyDescent="0.8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198</v>
      </c>
      <c r="K161" s="51">
        <v>3570</v>
      </c>
      <c r="L161" s="51" t="s">
        <v>36</v>
      </c>
      <c r="M161" s="117">
        <v>4000</v>
      </c>
      <c r="N161" s="137"/>
    </row>
    <row r="162" spans="1:14" s="7" customFormat="1" ht="21" customHeight="1" x14ac:dyDescent="0.8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198</v>
      </c>
      <c r="K162" s="51">
        <v>3610</v>
      </c>
      <c r="L162" s="51" t="s">
        <v>37</v>
      </c>
      <c r="M162" s="117">
        <v>4500</v>
      </c>
      <c r="N162" s="137"/>
    </row>
    <row r="163" spans="1:14" s="7" customFormat="1" ht="21" customHeight="1" x14ac:dyDescent="0.8">
      <c r="A163" s="14"/>
      <c r="B163" s="14"/>
      <c r="C163" s="8"/>
      <c r="D163" s="8"/>
      <c r="E163" s="8"/>
      <c r="F163" s="8"/>
      <c r="G163" s="142">
        <v>1126151100</v>
      </c>
      <c r="H163" s="52" t="s">
        <v>89</v>
      </c>
      <c r="I163" s="51">
        <v>132</v>
      </c>
      <c r="J163" s="51" t="s">
        <v>198</v>
      </c>
      <c r="K163" s="51">
        <v>3710</v>
      </c>
      <c r="L163" s="51" t="s">
        <v>118</v>
      </c>
      <c r="M163" s="117">
        <v>4400</v>
      </c>
      <c r="N163" s="137"/>
    </row>
    <row r="164" spans="1:14" s="7" customFormat="1" ht="21" customHeight="1" x14ac:dyDescent="0.8">
      <c r="A164" s="14"/>
      <c r="B164" s="14"/>
      <c r="C164" s="8"/>
      <c r="D164" s="8"/>
      <c r="E164" s="8"/>
      <c r="F164" s="8"/>
      <c r="G164" s="142">
        <v>1126151100</v>
      </c>
      <c r="H164" s="52" t="s">
        <v>89</v>
      </c>
      <c r="I164" s="51">
        <v>132</v>
      </c>
      <c r="J164" s="51" t="s">
        <v>198</v>
      </c>
      <c r="K164" s="51">
        <v>3720</v>
      </c>
      <c r="L164" s="51" t="s">
        <v>38</v>
      </c>
      <c r="M164" s="117">
        <v>3500</v>
      </c>
      <c r="N164" s="137"/>
    </row>
    <row r="165" spans="1:14" s="7" customFormat="1" ht="21" customHeight="1" x14ac:dyDescent="0.8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198</v>
      </c>
      <c r="K165" s="51">
        <v>3750</v>
      </c>
      <c r="L165" s="51" t="s">
        <v>39</v>
      </c>
      <c r="M165" s="117">
        <v>7500</v>
      </c>
      <c r="N165" s="137"/>
    </row>
    <row r="166" spans="1:14" s="7" customFormat="1" ht="21" customHeight="1" x14ac:dyDescent="0.8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198</v>
      </c>
      <c r="K166" s="51">
        <v>3790</v>
      </c>
      <c r="L166" s="51" t="s">
        <v>40</v>
      </c>
      <c r="M166" s="117">
        <v>2500</v>
      </c>
      <c r="N166" s="137"/>
    </row>
    <row r="167" spans="1:14" s="7" customFormat="1" ht="21" customHeight="1" x14ac:dyDescent="0.8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198</v>
      </c>
      <c r="K167" s="51">
        <v>3820</v>
      </c>
      <c r="L167" s="51" t="s">
        <v>41</v>
      </c>
      <c r="M167" s="117">
        <v>0</v>
      </c>
      <c r="N167" s="137"/>
    </row>
    <row r="168" spans="1:14" s="7" customFormat="1" ht="21" customHeight="1" x14ac:dyDescent="0.8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198</v>
      </c>
      <c r="K168" s="51">
        <v>3830</v>
      </c>
      <c r="L168" s="51" t="s">
        <v>79</v>
      </c>
      <c r="M168" s="117">
        <v>0</v>
      </c>
      <c r="N168" s="137"/>
    </row>
    <row r="169" spans="1:14" s="7" customFormat="1" ht="21" customHeight="1" x14ac:dyDescent="0.8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198</v>
      </c>
      <c r="K169" s="51">
        <v>3920</v>
      </c>
      <c r="L169" s="51" t="s">
        <v>80</v>
      </c>
      <c r="M169" s="117">
        <v>6100</v>
      </c>
      <c r="N169" s="137"/>
    </row>
    <row r="170" spans="1:14" s="7" customFormat="1" ht="21" customHeight="1" x14ac:dyDescent="0.8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198</v>
      </c>
      <c r="K170" s="51">
        <v>3960</v>
      </c>
      <c r="L170" s="51" t="s">
        <v>42</v>
      </c>
      <c r="M170" s="117">
        <v>680</v>
      </c>
      <c r="N170" s="137"/>
    </row>
    <row r="171" spans="1:14" s="7" customFormat="1" ht="21" customHeight="1" x14ac:dyDescent="0.8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198</v>
      </c>
      <c r="K171" s="51">
        <v>3980</v>
      </c>
      <c r="L171" s="51" t="s">
        <v>43</v>
      </c>
      <c r="M171" s="117">
        <v>0</v>
      </c>
      <c r="N171" s="137"/>
    </row>
    <row r="172" spans="1:14" s="7" customFormat="1" ht="21" customHeight="1" x14ac:dyDescent="0.8">
      <c r="A172" s="14"/>
      <c r="B172" s="14"/>
      <c r="C172" s="8"/>
      <c r="D172" s="8"/>
      <c r="E172" s="8"/>
      <c r="F172" s="8"/>
      <c r="G172" s="148"/>
      <c r="H172" s="53" t="s">
        <v>59</v>
      </c>
      <c r="I172" s="53"/>
      <c r="J172" s="53"/>
      <c r="K172" s="53"/>
      <c r="L172" s="55"/>
      <c r="M172" s="116">
        <f>SUM(M142:M171)</f>
        <v>151965.524</v>
      </c>
      <c r="N172" s="137"/>
    </row>
    <row r="173" spans="1:14" ht="21" customHeight="1" x14ac:dyDescent="0.8">
      <c r="A173" s="8"/>
      <c r="B173" s="8"/>
      <c r="C173" s="28"/>
      <c r="D173" s="28"/>
      <c r="E173" s="189" t="s">
        <v>175</v>
      </c>
      <c r="F173" s="189" t="s">
        <v>139</v>
      </c>
      <c r="G173" s="190"/>
      <c r="H173" s="189"/>
      <c r="I173" s="189"/>
      <c r="J173" s="189"/>
      <c r="K173" s="189"/>
      <c r="L173" s="189"/>
      <c r="M173" s="191">
        <f>+M183+M214</f>
        <v>185817.62400000001</v>
      </c>
      <c r="N173" s="137"/>
    </row>
    <row r="174" spans="1:14" s="7" customFormat="1" ht="21" customHeight="1" x14ac:dyDescent="0.8">
      <c r="A174" s="14"/>
      <c r="B174" s="14"/>
      <c r="C174" s="8"/>
      <c r="D174" s="8"/>
      <c r="E174" s="8"/>
      <c r="F174" s="8"/>
      <c r="G174" s="142">
        <v>1126151100</v>
      </c>
      <c r="H174" s="52" t="s">
        <v>89</v>
      </c>
      <c r="I174" s="51">
        <v>132</v>
      </c>
      <c r="J174" s="51" t="s">
        <v>199</v>
      </c>
      <c r="K174" s="51">
        <v>2110</v>
      </c>
      <c r="L174" s="51" t="s">
        <v>14</v>
      </c>
      <c r="M174" s="117">
        <v>2430</v>
      </c>
      <c r="N174" s="137"/>
    </row>
    <row r="175" spans="1:14" s="7" customFormat="1" ht="21" customHeight="1" x14ac:dyDescent="0.8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199</v>
      </c>
      <c r="K175" s="51">
        <v>2120</v>
      </c>
      <c r="L175" s="51" t="s">
        <v>15</v>
      </c>
      <c r="M175" s="117">
        <v>8500</v>
      </c>
      <c r="N175" s="137"/>
    </row>
    <row r="176" spans="1:14" s="7" customFormat="1" ht="21" customHeight="1" x14ac:dyDescent="0.8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199</v>
      </c>
      <c r="K176" s="51">
        <v>2150</v>
      </c>
      <c r="L176" s="51" t="s">
        <v>16</v>
      </c>
      <c r="M176" s="117">
        <v>1500</v>
      </c>
      <c r="N176" s="137"/>
    </row>
    <row r="177" spans="1:14" s="7" customFormat="1" ht="21" customHeight="1" x14ac:dyDescent="0.8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199</v>
      </c>
      <c r="K177" s="51">
        <v>2160</v>
      </c>
      <c r="L177" s="51" t="s">
        <v>17</v>
      </c>
      <c r="M177" s="117">
        <v>1250</v>
      </c>
      <c r="N177" s="137"/>
    </row>
    <row r="178" spans="1:14" s="7" customFormat="1" ht="21" customHeight="1" x14ac:dyDescent="0.8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199</v>
      </c>
      <c r="K178" s="51">
        <v>2211</v>
      </c>
      <c r="L178" s="51" t="s">
        <v>69</v>
      </c>
      <c r="M178" s="117">
        <v>8500</v>
      </c>
      <c r="N178" s="137"/>
    </row>
    <row r="179" spans="1:14" s="7" customFormat="1" ht="21" customHeight="1" x14ac:dyDescent="0.8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199</v>
      </c>
      <c r="K179" s="51">
        <v>2530</v>
      </c>
      <c r="L179" s="51" t="s">
        <v>18</v>
      </c>
      <c r="M179" s="117">
        <v>300</v>
      </c>
      <c r="N179" s="137"/>
    </row>
    <row r="180" spans="1:14" s="7" customFormat="1" ht="21" customHeight="1" x14ac:dyDescent="0.8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199</v>
      </c>
      <c r="K180" s="51">
        <v>2610</v>
      </c>
      <c r="L180" s="51" t="s">
        <v>52</v>
      </c>
      <c r="M180" s="117">
        <v>5162.1000000000004</v>
      </c>
      <c r="N180" s="137"/>
    </row>
    <row r="181" spans="1:14" s="7" customFormat="1" ht="21" customHeight="1" x14ac:dyDescent="0.8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199</v>
      </c>
      <c r="K181" s="51">
        <v>2710</v>
      </c>
      <c r="L181" s="51" t="s">
        <v>53</v>
      </c>
      <c r="M181" s="117">
        <v>3360</v>
      </c>
      <c r="N181" s="137"/>
    </row>
    <row r="182" spans="1:14" s="7" customFormat="1" ht="21" customHeight="1" x14ac:dyDescent="0.8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199</v>
      </c>
      <c r="K182" s="51">
        <v>2940</v>
      </c>
      <c r="L182" s="51" t="s">
        <v>87</v>
      </c>
      <c r="M182" s="117">
        <v>2850</v>
      </c>
      <c r="N182" s="137"/>
    </row>
    <row r="183" spans="1:14" s="7" customFormat="1" ht="21" customHeight="1" x14ac:dyDescent="0.8">
      <c r="A183" s="14"/>
      <c r="B183" s="14"/>
      <c r="C183" s="8"/>
      <c r="D183" s="8"/>
      <c r="E183" s="8"/>
      <c r="F183" s="8"/>
      <c r="G183" s="142"/>
      <c r="H183" s="55" t="s">
        <v>60</v>
      </c>
      <c r="I183" s="51"/>
      <c r="J183" s="51"/>
      <c r="K183" s="51"/>
      <c r="L183" s="53"/>
      <c r="M183" s="120">
        <f>SUM(M174:M182)</f>
        <v>33852.1</v>
      </c>
      <c r="N183" s="137"/>
    </row>
    <row r="184" spans="1:14" s="7" customFormat="1" ht="21" customHeight="1" x14ac:dyDescent="0.8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199</v>
      </c>
      <c r="K184" s="51">
        <v>3110</v>
      </c>
      <c r="L184" s="51" t="s">
        <v>20</v>
      </c>
      <c r="M184" s="117">
        <v>14000</v>
      </c>
      <c r="N184" s="137"/>
    </row>
    <row r="185" spans="1:14" s="7" customFormat="1" ht="21" customHeight="1" x14ac:dyDescent="0.8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199</v>
      </c>
      <c r="K185" s="51">
        <v>3130</v>
      </c>
      <c r="L185" s="51" t="s">
        <v>21</v>
      </c>
      <c r="M185" s="117">
        <v>360</v>
      </c>
      <c r="N185" s="137"/>
    </row>
    <row r="186" spans="1:14" s="7" customFormat="1" ht="21" customHeight="1" x14ac:dyDescent="0.8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199</v>
      </c>
      <c r="K186" s="51">
        <v>3140</v>
      </c>
      <c r="L186" s="51" t="s">
        <v>22</v>
      </c>
      <c r="M186" s="117">
        <v>2832</v>
      </c>
      <c r="N186" s="137"/>
    </row>
    <row r="187" spans="1:14" s="7" customFormat="1" ht="21" customHeight="1" x14ac:dyDescent="0.8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199</v>
      </c>
      <c r="K187" s="51">
        <v>3150</v>
      </c>
      <c r="L187" s="51" t="s">
        <v>23</v>
      </c>
      <c r="M187" s="117">
        <v>3000</v>
      </c>
      <c r="N187" s="137"/>
    </row>
    <row r="188" spans="1:14" s="7" customFormat="1" ht="21" customHeight="1" x14ac:dyDescent="0.8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199</v>
      </c>
      <c r="K188" s="51">
        <v>3170</v>
      </c>
      <c r="L188" s="51" t="s">
        <v>24</v>
      </c>
      <c r="M188" s="117">
        <v>27800</v>
      </c>
      <c r="N188" s="137"/>
    </row>
    <row r="189" spans="1:14" s="7" customFormat="1" ht="21" customHeight="1" x14ac:dyDescent="0.8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199</v>
      </c>
      <c r="K189" s="51">
        <v>3180</v>
      </c>
      <c r="L189" s="51" t="s">
        <v>25</v>
      </c>
      <c r="M189" s="117">
        <v>500</v>
      </c>
      <c r="N189" s="137"/>
    </row>
    <row r="190" spans="1:14" s="7" customFormat="1" ht="21" customHeight="1" x14ac:dyDescent="0.8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199</v>
      </c>
      <c r="K190" s="51">
        <v>3220</v>
      </c>
      <c r="L190" s="51" t="s">
        <v>26</v>
      </c>
      <c r="M190" s="117">
        <v>41514.923999999999</v>
      </c>
      <c r="N190" s="137"/>
    </row>
    <row r="191" spans="1:14" s="7" customFormat="1" ht="21" customHeight="1" x14ac:dyDescent="0.8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199</v>
      </c>
      <c r="K191" s="51">
        <v>3230</v>
      </c>
      <c r="L191" s="51" t="s">
        <v>150</v>
      </c>
      <c r="M191" s="117">
        <v>6000</v>
      </c>
      <c r="N191" s="137"/>
    </row>
    <row r="192" spans="1:14" s="7" customFormat="1" ht="21" customHeight="1" x14ac:dyDescent="0.8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199</v>
      </c>
      <c r="K192" s="51">
        <v>3290</v>
      </c>
      <c r="L192" s="51" t="s">
        <v>27</v>
      </c>
      <c r="M192" s="117">
        <v>2500</v>
      </c>
      <c r="N192" s="137"/>
    </row>
    <row r="193" spans="1:14" s="7" customFormat="1" ht="21" customHeight="1" x14ac:dyDescent="0.8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199</v>
      </c>
      <c r="K193" s="51">
        <v>3310</v>
      </c>
      <c r="L193" s="51" t="s">
        <v>28</v>
      </c>
      <c r="M193" s="117">
        <v>0</v>
      </c>
      <c r="N193" s="137"/>
    </row>
    <row r="194" spans="1:14" s="7" customFormat="1" ht="21" customHeight="1" x14ac:dyDescent="0.8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199</v>
      </c>
      <c r="K194" s="51">
        <v>3360</v>
      </c>
      <c r="L194" s="51" t="s">
        <v>29</v>
      </c>
      <c r="M194" s="117">
        <v>1850</v>
      </c>
      <c r="N194" s="137"/>
    </row>
    <row r="195" spans="1:14" s="7" customFormat="1" ht="21" customHeight="1" x14ac:dyDescent="0.8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199</v>
      </c>
      <c r="K195" s="51">
        <v>3380</v>
      </c>
      <c r="L195" s="51" t="s">
        <v>30</v>
      </c>
      <c r="M195" s="117">
        <v>465.6</v>
      </c>
      <c r="N195" s="137"/>
    </row>
    <row r="196" spans="1:14" s="7" customFormat="1" ht="21" customHeight="1" x14ac:dyDescent="0.8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199</v>
      </c>
      <c r="K196" s="51">
        <v>3390</v>
      </c>
      <c r="L196" s="51" t="s">
        <v>56</v>
      </c>
      <c r="M196" s="117">
        <v>0</v>
      </c>
      <c r="N196" s="137"/>
    </row>
    <row r="197" spans="1:14" s="7" customFormat="1" ht="21" customHeight="1" x14ac:dyDescent="0.8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199</v>
      </c>
      <c r="K197" s="51">
        <v>3410</v>
      </c>
      <c r="L197" s="63" t="s">
        <v>31</v>
      </c>
      <c r="M197" s="117">
        <v>960</v>
      </c>
      <c r="N197" s="137"/>
    </row>
    <row r="198" spans="1:14" s="7" customFormat="1" ht="21" customHeight="1" x14ac:dyDescent="0.8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199</v>
      </c>
      <c r="K198" s="51">
        <v>3450</v>
      </c>
      <c r="L198" s="63" t="s">
        <v>70</v>
      </c>
      <c r="M198" s="117">
        <v>3003</v>
      </c>
      <c r="N198" s="137"/>
    </row>
    <row r="199" spans="1:14" s="7" customFormat="1" ht="21" customHeight="1" x14ac:dyDescent="0.8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199</v>
      </c>
      <c r="K199" s="51">
        <v>3510</v>
      </c>
      <c r="L199" s="51" t="s">
        <v>32</v>
      </c>
      <c r="M199" s="117">
        <v>2500</v>
      </c>
      <c r="N199" s="137"/>
    </row>
    <row r="200" spans="1:14" s="7" customFormat="1" ht="21" customHeight="1" x14ac:dyDescent="0.8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199</v>
      </c>
      <c r="K200" s="51">
        <v>3520</v>
      </c>
      <c r="L200" s="51" t="s">
        <v>33</v>
      </c>
      <c r="M200" s="117">
        <v>1500</v>
      </c>
      <c r="N200" s="137"/>
    </row>
    <row r="201" spans="1:14" s="7" customFormat="1" ht="21" customHeight="1" x14ac:dyDescent="0.8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199</v>
      </c>
      <c r="K201" s="51">
        <v>3530</v>
      </c>
      <c r="L201" s="51" t="s">
        <v>34</v>
      </c>
      <c r="M201" s="117">
        <v>4500</v>
      </c>
      <c r="N201" s="137"/>
    </row>
    <row r="202" spans="1:14" s="7" customFormat="1" ht="21" customHeight="1" x14ac:dyDescent="0.8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199</v>
      </c>
      <c r="K202" s="51">
        <v>3550</v>
      </c>
      <c r="L202" s="51" t="s">
        <v>35</v>
      </c>
      <c r="M202" s="117">
        <v>5500</v>
      </c>
      <c r="N202" s="137"/>
    </row>
    <row r="203" spans="1:14" s="7" customFormat="1" ht="21" customHeight="1" x14ac:dyDescent="0.8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199</v>
      </c>
      <c r="K203" s="51">
        <v>3570</v>
      </c>
      <c r="L203" s="51" t="s">
        <v>36</v>
      </c>
      <c r="M203" s="117">
        <v>4000</v>
      </c>
      <c r="N203" s="137"/>
    </row>
    <row r="204" spans="1:14" s="7" customFormat="1" ht="21" customHeight="1" x14ac:dyDescent="0.8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199</v>
      </c>
      <c r="K204" s="51">
        <v>3610</v>
      </c>
      <c r="L204" s="51" t="s">
        <v>37</v>
      </c>
      <c r="M204" s="117">
        <v>4500</v>
      </c>
      <c r="N204" s="137"/>
    </row>
    <row r="205" spans="1:14" s="7" customFormat="1" ht="21" customHeight="1" x14ac:dyDescent="0.8">
      <c r="A205" s="14"/>
      <c r="B205" s="14"/>
      <c r="C205" s="8"/>
      <c r="D205" s="8"/>
      <c r="E205" s="8"/>
      <c r="F205" s="8"/>
      <c r="G205" s="142">
        <v>1126151100</v>
      </c>
      <c r="H205" s="52" t="s">
        <v>89</v>
      </c>
      <c r="I205" s="51">
        <v>132</v>
      </c>
      <c r="J205" s="51" t="s">
        <v>199</v>
      </c>
      <c r="K205" s="51">
        <v>3710</v>
      </c>
      <c r="L205" s="51" t="s">
        <v>118</v>
      </c>
      <c r="M205" s="117">
        <v>4400</v>
      </c>
      <c r="N205" s="137"/>
    </row>
    <row r="206" spans="1:14" s="7" customFormat="1" ht="21" customHeight="1" x14ac:dyDescent="0.8">
      <c r="A206" s="14"/>
      <c r="B206" s="14"/>
      <c r="C206" s="8"/>
      <c r="D206" s="8"/>
      <c r="E206" s="8"/>
      <c r="F206" s="8"/>
      <c r="G206" s="142">
        <v>1126151100</v>
      </c>
      <c r="H206" s="52" t="s">
        <v>89</v>
      </c>
      <c r="I206" s="51">
        <v>132</v>
      </c>
      <c r="J206" s="51" t="s">
        <v>199</v>
      </c>
      <c r="K206" s="51">
        <v>3720</v>
      </c>
      <c r="L206" s="51" t="s">
        <v>38</v>
      </c>
      <c r="M206" s="117">
        <v>3500</v>
      </c>
      <c r="N206" s="137"/>
    </row>
    <row r="207" spans="1:14" s="7" customFormat="1" ht="21" customHeight="1" x14ac:dyDescent="0.8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199</v>
      </c>
      <c r="K207" s="51">
        <v>3750</v>
      </c>
      <c r="L207" s="51" t="s">
        <v>39</v>
      </c>
      <c r="M207" s="117">
        <v>7500</v>
      </c>
      <c r="N207" s="137"/>
    </row>
    <row r="208" spans="1:14" s="7" customFormat="1" ht="21" customHeight="1" x14ac:dyDescent="0.8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199</v>
      </c>
      <c r="K208" s="51">
        <v>3790</v>
      </c>
      <c r="L208" s="51" t="s">
        <v>40</v>
      </c>
      <c r="M208" s="117">
        <v>2500</v>
      </c>
      <c r="N208" s="137"/>
    </row>
    <row r="209" spans="1:14" s="7" customFormat="1" ht="21" customHeight="1" x14ac:dyDescent="0.8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199</v>
      </c>
      <c r="K209" s="51">
        <v>3820</v>
      </c>
      <c r="L209" s="51" t="s">
        <v>41</v>
      </c>
      <c r="M209" s="117">
        <v>0</v>
      </c>
      <c r="N209" s="137"/>
    </row>
    <row r="210" spans="1:14" s="7" customFormat="1" ht="21" customHeight="1" x14ac:dyDescent="0.8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199</v>
      </c>
      <c r="K210" s="51">
        <v>3830</v>
      </c>
      <c r="L210" s="51" t="s">
        <v>79</v>
      </c>
      <c r="M210" s="117">
        <v>0</v>
      </c>
      <c r="N210" s="137"/>
    </row>
    <row r="211" spans="1:14" s="7" customFormat="1" ht="21" customHeight="1" x14ac:dyDescent="0.8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199</v>
      </c>
      <c r="K211" s="51">
        <v>3920</v>
      </c>
      <c r="L211" s="51" t="s">
        <v>80</v>
      </c>
      <c r="M211" s="117">
        <v>6100</v>
      </c>
      <c r="N211" s="137"/>
    </row>
    <row r="212" spans="1:14" s="7" customFormat="1" ht="21" customHeight="1" x14ac:dyDescent="0.8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199</v>
      </c>
      <c r="K212" s="51">
        <v>3960</v>
      </c>
      <c r="L212" s="51" t="s">
        <v>42</v>
      </c>
      <c r="M212" s="117">
        <v>680</v>
      </c>
      <c r="N212" s="137"/>
    </row>
    <row r="213" spans="1:14" s="7" customFormat="1" ht="21" customHeight="1" x14ac:dyDescent="0.8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199</v>
      </c>
      <c r="K213" s="51">
        <v>3980</v>
      </c>
      <c r="L213" s="51" t="s">
        <v>43</v>
      </c>
      <c r="M213" s="117">
        <v>0</v>
      </c>
      <c r="N213" s="137"/>
    </row>
    <row r="214" spans="1:14" s="7" customFormat="1" ht="21" customHeight="1" x14ac:dyDescent="0.8">
      <c r="A214" s="14"/>
      <c r="B214" s="14"/>
      <c r="C214" s="8"/>
      <c r="D214" s="8"/>
      <c r="E214" s="8"/>
      <c r="F214" s="8"/>
      <c r="G214" s="148"/>
      <c r="H214" s="53" t="s">
        <v>59</v>
      </c>
      <c r="I214" s="53"/>
      <c r="J214" s="53"/>
      <c r="K214" s="53"/>
      <c r="L214" s="55"/>
      <c r="M214" s="116">
        <f>SUM(M184:M213)</f>
        <v>151965.524</v>
      </c>
      <c r="N214" s="137"/>
    </row>
    <row r="215" spans="1:14" ht="21" customHeight="1" x14ac:dyDescent="0.8">
      <c r="A215" s="8"/>
      <c r="B215" s="8"/>
      <c r="C215" s="28"/>
      <c r="D215" s="28"/>
      <c r="E215" s="189" t="s">
        <v>176</v>
      </c>
      <c r="F215" s="189" t="s">
        <v>140</v>
      </c>
      <c r="G215" s="190"/>
      <c r="H215" s="189"/>
      <c r="I215" s="189"/>
      <c r="J215" s="189"/>
      <c r="K215" s="189"/>
      <c r="L215" s="189"/>
      <c r="M215" s="191">
        <f>+M225+M256</f>
        <v>1058270.496</v>
      </c>
      <c r="N215" s="137"/>
    </row>
    <row r="216" spans="1:14" s="7" customFormat="1" ht="21" customHeight="1" x14ac:dyDescent="0.8">
      <c r="A216" s="14"/>
      <c r="B216" s="14"/>
      <c r="C216" s="8"/>
      <c r="D216" s="8"/>
      <c r="E216" s="8"/>
      <c r="F216" s="8"/>
      <c r="G216" s="142">
        <v>1126151100</v>
      </c>
      <c r="H216" s="52" t="s">
        <v>89</v>
      </c>
      <c r="I216" s="51">
        <v>132</v>
      </c>
      <c r="J216" s="51" t="s">
        <v>200</v>
      </c>
      <c r="K216" s="51">
        <v>2110</v>
      </c>
      <c r="L216" s="51" t="s">
        <v>14</v>
      </c>
      <c r="M216" s="117">
        <v>9720</v>
      </c>
      <c r="N216" s="137"/>
    </row>
    <row r="217" spans="1:14" s="7" customFormat="1" ht="21" customHeight="1" x14ac:dyDescent="0.8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200</v>
      </c>
      <c r="K217" s="51">
        <v>2120</v>
      </c>
      <c r="L217" s="51" t="s">
        <v>15</v>
      </c>
      <c r="M217" s="117">
        <v>34000</v>
      </c>
      <c r="N217" s="137"/>
    </row>
    <row r="218" spans="1:14" s="7" customFormat="1" ht="21" customHeight="1" x14ac:dyDescent="0.8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200</v>
      </c>
      <c r="K218" s="51">
        <v>2150</v>
      </c>
      <c r="L218" s="51" t="s">
        <v>16</v>
      </c>
      <c r="M218" s="117">
        <v>6000</v>
      </c>
      <c r="N218" s="137"/>
    </row>
    <row r="219" spans="1:14" s="7" customFormat="1" ht="21" customHeight="1" x14ac:dyDescent="0.8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200</v>
      </c>
      <c r="K219" s="51">
        <v>2160</v>
      </c>
      <c r="L219" s="51" t="s">
        <v>17</v>
      </c>
      <c r="M219" s="117">
        <v>5000</v>
      </c>
      <c r="N219" s="137"/>
    </row>
    <row r="220" spans="1:14" s="7" customFormat="1" ht="21" customHeight="1" x14ac:dyDescent="0.8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200</v>
      </c>
      <c r="K220" s="51">
        <v>2211</v>
      </c>
      <c r="L220" s="51" t="s">
        <v>69</v>
      </c>
      <c r="M220" s="117">
        <v>34000</v>
      </c>
      <c r="N220" s="137"/>
    </row>
    <row r="221" spans="1:14" s="7" customFormat="1" ht="21" customHeight="1" x14ac:dyDescent="0.8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200</v>
      </c>
      <c r="K221" s="51">
        <v>2530</v>
      </c>
      <c r="L221" s="51" t="s">
        <v>18</v>
      </c>
      <c r="M221" s="117">
        <v>1200</v>
      </c>
      <c r="N221" s="137"/>
    </row>
    <row r="222" spans="1:14" s="7" customFormat="1" ht="21" customHeight="1" x14ac:dyDescent="0.8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200</v>
      </c>
      <c r="K222" s="51">
        <v>2610</v>
      </c>
      <c r="L222" s="51" t="s">
        <v>19</v>
      </c>
      <c r="M222" s="117">
        <v>20648.400000000001</v>
      </c>
      <c r="N222" s="137"/>
    </row>
    <row r="223" spans="1:14" s="7" customFormat="1" ht="21" customHeight="1" x14ac:dyDescent="0.8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200</v>
      </c>
      <c r="K223" s="51">
        <v>2710</v>
      </c>
      <c r="L223" s="51" t="s">
        <v>53</v>
      </c>
      <c r="M223" s="117">
        <v>13440</v>
      </c>
      <c r="N223" s="137"/>
    </row>
    <row r="224" spans="1:14" s="7" customFormat="1" ht="21" customHeight="1" x14ac:dyDescent="0.8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200</v>
      </c>
      <c r="K224" s="51">
        <v>2940</v>
      </c>
      <c r="L224" s="51" t="s">
        <v>87</v>
      </c>
      <c r="M224" s="117">
        <v>11400</v>
      </c>
      <c r="N224" s="137"/>
    </row>
    <row r="225" spans="1:14" s="7" customFormat="1" ht="21" customHeight="1" x14ac:dyDescent="0.8">
      <c r="A225" s="14"/>
      <c r="B225" s="14"/>
      <c r="C225" s="8"/>
      <c r="D225" s="8"/>
      <c r="E225" s="8"/>
      <c r="F225" s="8"/>
      <c r="G225" s="142"/>
      <c r="H225" s="55" t="s">
        <v>60</v>
      </c>
      <c r="I225" s="51"/>
      <c r="J225" s="51"/>
      <c r="K225" s="51"/>
      <c r="L225" s="53"/>
      <c r="M225" s="120">
        <f>SUM(M216:M224)</f>
        <v>135408.4</v>
      </c>
      <c r="N225" s="137"/>
    </row>
    <row r="226" spans="1:14" s="7" customFormat="1" ht="21" customHeight="1" x14ac:dyDescent="0.8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200</v>
      </c>
      <c r="K226" s="51">
        <v>3110</v>
      </c>
      <c r="L226" s="51" t="s">
        <v>20</v>
      </c>
      <c r="M226" s="117">
        <v>56000</v>
      </c>
      <c r="N226" s="137"/>
    </row>
    <row r="227" spans="1:14" s="7" customFormat="1" ht="21" customHeight="1" x14ac:dyDescent="0.8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200</v>
      </c>
      <c r="K227" s="51">
        <v>3130</v>
      </c>
      <c r="L227" s="51" t="s">
        <v>21</v>
      </c>
      <c r="M227" s="117">
        <v>1440</v>
      </c>
      <c r="N227" s="137"/>
    </row>
    <row r="228" spans="1:14" s="7" customFormat="1" ht="21" customHeight="1" x14ac:dyDescent="0.8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200</v>
      </c>
      <c r="K228" s="51">
        <v>3140</v>
      </c>
      <c r="L228" s="51" t="s">
        <v>22</v>
      </c>
      <c r="M228" s="117">
        <v>11328</v>
      </c>
      <c r="N228" s="137"/>
    </row>
    <row r="229" spans="1:14" s="7" customFormat="1" ht="21" customHeight="1" x14ac:dyDescent="0.8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200</v>
      </c>
      <c r="K229" s="51">
        <v>3150</v>
      </c>
      <c r="L229" s="51" t="s">
        <v>23</v>
      </c>
      <c r="M229" s="117">
        <v>12000</v>
      </c>
      <c r="N229" s="137"/>
    </row>
    <row r="230" spans="1:14" s="7" customFormat="1" ht="21" customHeight="1" x14ac:dyDescent="0.8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200</v>
      </c>
      <c r="K230" s="51">
        <v>3170</v>
      </c>
      <c r="L230" s="51" t="s">
        <v>24</v>
      </c>
      <c r="M230" s="117">
        <v>111200</v>
      </c>
      <c r="N230" s="137"/>
    </row>
    <row r="231" spans="1:14" s="7" customFormat="1" ht="21" customHeight="1" x14ac:dyDescent="0.8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200</v>
      </c>
      <c r="K231" s="51">
        <v>3180</v>
      </c>
      <c r="L231" s="51" t="s">
        <v>25</v>
      </c>
      <c r="M231" s="117">
        <v>2000</v>
      </c>
      <c r="N231" s="137"/>
    </row>
    <row r="232" spans="1:14" s="7" customFormat="1" ht="21" customHeight="1" x14ac:dyDescent="0.8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200</v>
      </c>
      <c r="K232" s="51">
        <v>3220</v>
      </c>
      <c r="L232" s="51" t="s">
        <v>26</v>
      </c>
      <c r="M232" s="117">
        <v>166059.696</v>
      </c>
      <c r="N232" s="137"/>
    </row>
    <row r="233" spans="1:14" s="7" customFormat="1" ht="21" customHeight="1" x14ac:dyDescent="0.8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200</v>
      </c>
      <c r="K233" s="51">
        <v>3230</v>
      </c>
      <c r="L233" s="51" t="s">
        <v>150</v>
      </c>
      <c r="M233" s="117">
        <v>24000</v>
      </c>
      <c r="N233" s="137"/>
    </row>
    <row r="234" spans="1:14" s="7" customFormat="1" ht="21" customHeight="1" x14ac:dyDescent="0.8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200</v>
      </c>
      <c r="K234" s="51">
        <v>3290</v>
      </c>
      <c r="L234" s="51" t="s">
        <v>27</v>
      </c>
      <c r="M234" s="117">
        <v>10000</v>
      </c>
      <c r="N234" s="137"/>
    </row>
    <row r="235" spans="1:14" s="7" customFormat="1" ht="21" customHeight="1" x14ac:dyDescent="0.8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200</v>
      </c>
      <c r="K235" s="51">
        <v>3310</v>
      </c>
      <c r="L235" s="51" t="s">
        <v>28</v>
      </c>
      <c r="M235" s="117">
        <v>315000</v>
      </c>
      <c r="N235" s="137"/>
    </row>
    <row r="236" spans="1:14" s="7" customFormat="1" ht="21" customHeight="1" x14ac:dyDescent="0.8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200</v>
      </c>
      <c r="K236" s="51">
        <v>3360</v>
      </c>
      <c r="L236" s="51" t="s">
        <v>29</v>
      </c>
      <c r="M236" s="117">
        <v>7400</v>
      </c>
      <c r="N236" s="137"/>
    </row>
    <row r="237" spans="1:14" s="7" customFormat="1" ht="21" customHeight="1" x14ac:dyDescent="0.8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200</v>
      </c>
      <c r="K237" s="51">
        <v>3380</v>
      </c>
      <c r="L237" s="51" t="s">
        <v>30</v>
      </c>
      <c r="M237" s="117">
        <v>1862.4</v>
      </c>
      <c r="N237" s="137"/>
    </row>
    <row r="238" spans="1:14" s="7" customFormat="1" ht="21" customHeight="1" x14ac:dyDescent="0.8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200</v>
      </c>
      <c r="K238" s="51">
        <v>3390</v>
      </c>
      <c r="L238" s="51" t="s">
        <v>56</v>
      </c>
      <c r="M238" s="117">
        <v>0</v>
      </c>
      <c r="N238" s="137"/>
    </row>
    <row r="239" spans="1:14" s="7" customFormat="1" ht="21" customHeight="1" x14ac:dyDescent="0.8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200</v>
      </c>
      <c r="K239" s="51">
        <v>3410</v>
      </c>
      <c r="L239" s="63" t="s">
        <v>31</v>
      </c>
      <c r="M239" s="117">
        <v>3840</v>
      </c>
      <c r="N239" s="137"/>
    </row>
    <row r="240" spans="1:14" s="7" customFormat="1" ht="21" customHeight="1" x14ac:dyDescent="0.8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200</v>
      </c>
      <c r="K240" s="51">
        <v>3450</v>
      </c>
      <c r="L240" s="63" t="s">
        <v>70</v>
      </c>
      <c r="M240" s="117">
        <v>12012</v>
      </c>
      <c r="N240" s="137"/>
    </row>
    <row r="241" spans="1:14" s="7" customFormat="1" ht="21" customHeight="1" x14ac:dyDescent="0.8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200</v>
      </c>
      <c r="K241" s="51">
        <v>3510</v>
      </c>
      <c r="L241" s="51" t="s">
        <v>32</v>
      </c>
      <c r="M241" s="117">
        <v>10000</v>
      </c>
      <c r="N241" s="137"/>
    </row>
    <row r="242" spans="1:14" s="7" customFormat="1" ht="21" customHeight="1" x14ac:dyDescent="0.8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200</v>
      </c>
      <c r="K242" s="51">
        <v>3520</v>
      </c>
      <c r="L242" s="51" t="s">
        <v>33</v>
      </c>
      <c r="M242" s="117">
        <v>6000</v>
      </c>
      <c r="N242" s="137"/>
    </row>
    <row r="243" spans="1:14" s="7" customFormat="1" ht="21" customHeight="1" x14ac:dyDescent="0.8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200</v>
      </c>
      <c r="K243" s="51">
        <v>3530</v>
      </c>
      <c r="L243" s="51" t="s">
        <v>34</v>
      </c>
      <c r="M243" s="117">
        <v>18000</v>
      </c>
      <c r="N243" s="137"/>
    </row>
    <row r="244" spans="1:14" s="7" customFormat="1" ht="21" customHeight="1" x14ac:dyDescent="0.8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200</v>
      </c>
      <c r="K244" s="51">
        <v>3550</v>
      </c>
      <c r="L244" s="51" t="s">
        <v>35</v>
      </c>
      <c r="M244" s="117">
        <v>22000</v>
      </c>
      <c r="N244" s="137"/>
    </row>
    <row r="245" spans="1:14" s="7" customFormat="1" ht="21" customHeight="1" x14ac:dyDescent="0.8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200</v>
      </c>
      <c r="K245" s="51">
        <v>3570</v>
      </c>
      <c r="L245" s="51" t="s">
        <v>36</v>
      </c>
      <c r="M245" s="117">
        <v>16000</v>
      </c>
      <c r="N245" s="137"/>
    </row>
    <row r="246" spans="1:14" s="7" customFormat="1" ht="21" customHeight="1" x14ac:dyDescent="0.8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200</v>
      </c>
      <c r="K246" s="51">
        <v>3610</v>
      </c>
      <c r="L246" s="51" t="s">
        <v>37</v>
      </c>
      <c r="M246" s="117">
        <v>18000</v>
      </c>
      <c r="N246" s="137"/>
    </row>
    <row r="247" spans="1:14" s="7" customFormat="1" ht="21" customHeight="1" x14ac:dyDescent="0.8">
      <c r="A247" s="14"/>
      <c r="B247" s="14"/>
      <c r="C247" s="8"/>
      <c r="D247" s="8"/>
      <c r="E247" s="8"/>
      <c r="F247" s="8"/>
      <c r="G247" s="142">
        <v>1126151100</v>
      </c>
      <c r="H247" s="52" t="s">
        <v>89</v>
      </c>
      <c r="I247" s="51">
        <v>132</v>
      </c>
      <c r="J247" s="51" t="s">
        <v>200</v>
      </c>
      <c r="K247" s="51">
        <v>3710</v>
      </c>
      <c r="L247" s="51" t="s">
        <v>118</v>
      </c>
      <c r="M247" s="117">
        <v>17600</v>
      </c>
      <c r="N247" s="137"/>
    </row>
    <row r="248" spans="1:14" s="7" customFormat="1" ht="21" customHeight="1" x14ac:dyDescent="0.8">
      <c r="A248" s="14"/>
      <c r="B248" s="14"/>
      <c r="C248" s="8"/>
      <c r="D248" s="8"/>
      <c r="E248" s="8"/>
      <c r="F248" s="8"/>
      <c r="G248" s="142">
        <v>1126151100</v>
      </c>
      <c r="H248" s="52" t="s">
        <v>89</v>
      </c>
      <c r="I248" s="51">
        <v>132</v>
      </c>
      <c r="J248" s="51" t="s">
        <v>200</v>
      </c>
      <c r="K248" s="51">
        <v>3720</v>
      </c>
      <c r="L248" s="51" t="s">
        <v>38</v>
      </c>
      <c r="M248" s="117">
        <v>14000</v>
      </c>
      <c r="N248" s="137"/>
    </row>
    <row r="249" spans="1:14" s="7" customFormat="1" ht="21" customHeight="1" x14ac:dyDescent="0.8">
      <c r="A249" s="14"/>
      <c r="B249" s="14"/>
      <c r="C249" s="8"/>
      <c r="D249" s="8"/>
      <c r="E249" s="8"/>
      <c r="F249" s="8"/>
      <c r="G249" s="142">
        <v>1126151100</v>
      </c>
      <c r="H249" s="52" t="s">
        <v>89</v>
      </c>
      <c r="I249" s="51">
        <v>132</v>
      </c>
      <c r="J249" s="51" t="s">
        <v>200</v>
      </c>
      <c r="K249" s="51">
        <v>3750</v>
      </c>
      <c r="L249" s="51" t="s">
        <v>39</v>
      </c>
      <c r="M249" s="117">
        <v>30000</v>
      </c>
      <c r="N249" s="137"/>
    </row>
    <row r="250" spans="1:14" s="7" customFormat="1" ht="21" customHeight="1" x14ac:dyDescent="0.8">
      <c r="A250" s="14"/>
      <c r="B250" s="14"/>
      <c r="C250" s="8"/>
      <c r="D250" s="8"/>
      <c r="E250" s="8"/>
      <c r="F250" s="8"/>
      <c r="G250" s="142">
        <v>1126151100</v>
      </c>
      <c r="H250" s="52" t="s">
        <v>89</v>
      </c>
      <c r="I250" s="51">
        <v>132</v>
      </c>
      <c r="J250" s="51" t="s">
        <v>200</v>
      </c>
      <c r="K250" s="51">
        <v>3790</v>
      </c>
      <c r="L250" s="51" t="s">
        <v>40</v>
      </c>
      <c r="M250" s="117">
        <v>10000</v>
      </c>
      <c r="N250" s="137"/>
    </row>
    <row r="251" spans="1:14" s="7" customFormat="1" ht="21" customHeight="1" x14ac:dyDescent="0.8">
      <c r="A251" s="14"/>
      <c r="B251" s="14"/>
      <c r="C251" s="8"/>
      <c r="D251" s="8"/>
      <c r="E251" s="8"/>
      <c r="F251" s="8"/>
      <c r="G251" s="142">
        <v>1126151100</v>
      </c>
      <c r="H251" s="52" t="s">
        <v>89</v>
      </c>
      <c r="I251" s="51">
        <v>132</v>
      </c>
      <c r="J251" s="51" t="s">
        <v>200</v>
      </c>
      <c r="K251" s="51">
        <v>3820</v>
      </c>
      <c r="L251" s="51" t="s">
        <v>41</v>
      </c>
      <c r="M251" s="117">
        <v>0</v>
      </c>
      <c r="N251" s="137"/>
    </row>
    <row r="252" spans="1:14" s="7" customFormat="1" ht="21" customHeight="1" x14ac:dyDescent="0.8">
      <c r="A252" s="14"/>
      <c r="B252" s="14"/>
      <c r="C252" s="8"/>
      <c r="D252" s="8"/>
      <c r="E252" s="8"/>
      <c r="F252" s="8"/>
      <c r="G252" s="142">
        <v>1126151100</v>
      </c>
      <c r="H252" s="52" t="s">
        <v>89</v>
      </c>
      <c r="I252" s="51">
        <v>132</v>
      </c>
      <c r="J252" s="51" t="s">
        <v>200</v>
      </c>
      <c r="K252" s="51">
        <v>3830</v>
      </c>
      <c r="L252" s="51" t="s">
        <v>79</v>
      </c>
      <c r="M252" s="117">
        <v>0</v>
      </c>
      <c r="N252" s="137"/>
    </row>
    <row r="253" spans="1:14" s="7" customFormat="1" ht="21" customHeight="1" x14ac:dyDescent="0.8">
      <c r="A253" s="14"/>
      <c r="B253" s="14"/>
      <c r="C253" s="8"/>
      <c r="D253" s="8"/>
      <c r="E253" s="8"/>
      <c r="F253" s="8"/>
      <c r="G253" s="142">
        <v>1126151100</v>
      </c>
      <c r="H253" s="52" t="s">
        <v>89</v>
      </c>
      <c r="I253" s="51">
        <v>132</v>
      </c>
      <c r="J253" s="51" t="s">
        <v>200</v>
      </c>
      <c r="K253" s="51">
        <v>3920</v>
      </c>
      <c r="L253" s="51" t="s">
        <v>80</v>
      </c>
      <c r="M253" s="117">
        <v>24400</v>
      </c>
      <c r="N253" s="137"/>
    </row>
    <row r="254" spans="1:14" s="7" customFormat="1" ht="21" customHeight="1" x14ac:dyDescent="0.8">
      <c r="A254" s="14"/>
      <c r="B254" s="14"/>
      <c r="C254" s="8"/>
      <c r="D254" s="8"/>
      <c r="E254" s="8"/>
      <c r="F254" s="8"/>
      <c r="G254" s="142">
        <v>1126151100</v>
      </c>
      <c r="H254" s="52" t="s">
        <v>89</v>
      </c>
      <c r="I254" s="51">
        <v>132</v>
      </c>
      <c r="J254" s="51" t="s">
        <v>200</v>
      </c>
      <c r="K254" s="51">
        <v>3960</v>
      </c>
      <c r="L254" s="51" t="s">
        <v>42</v>
      </c>
      <c r="M254" s="117">
        <v>2720</v>
      </c>
      <c r="N254" s="137"/>
    </row>
    <row r="255" spans="1:14" s="7" customFormat="1" ht="21" customHeight="1" x14ac:dyDescent="0.8">
      <c r="A255" s="14"/>
      <c r="B255" s="14"/>
      <c r="C255" s="8"/>
      <c r="D255" s="8"/>
      <c r="E255" s="8"/>
      <c r="F255" s="8"/>
      <c r="G255" s="142">
        <v>1126151100</v>
      </c>
      <c r="H255" s="52" t="s">
        <v>89</v>
      </c>
      <c r="I255" s="51">
        <v>132</v>
      </c>
      <c r="J255" s="51" t="s">
        <v>200</v>
      </c>
      <c r="K255" s="51">
        <v>3980</v>
      </c>
      <c r="L255" s="51" t="s">
        <v>43</v>
      </c>
      <c r="M255" s="117">
        <v>0</v>
      </c>
      <c r="N255" s="137"/>
    </row>
    <row r="256" spans="1:14" s="7" customFormat="1" ht="21" customHeight="1" x14ac:dyDescent="0.8">
      <c r="A256" s="14"/>
      <c r="B256" s="14"/>
      <c r="C256" s="8"/>
      <c r="D256" s="8"/>
      <c r="E256" s="8"/>
      <c r="F256" s="8"/>
      <c r="G256" s="148"/>
      <c r="H256" s="53" t="s">
        <v>59</v>
      </c>
      <c r="I256" s="53"/>
      <c r="J256" s="53"/>
      <c r="K256" s="53"/>
      <c r="L256" s="55"/>
      <c r="M256" s="116">
        <f>SUM(M226:M255)</f>
        <v>922862.09600000002</v>
      </c>
      <c r="N256" s="137"/>
    </row>
    <row r="257" spans="1:13" s="7" customFormat="1" ht="15" customHeight="1" x14ac:dyDescent="0.35">
      <c r="A257" s="179"/>
      <c r="B257" s="179"/>
      <c r="C257" s="180"/>
      <c r="D257" s="180"/>
      <c r="E257" s="180"/>
      <c r="F257" s="180"/>
      <c r="G257" s="181"/>
      <c r="H257" s="182"/>
      <c r="I257" s="183"/>
      <c r="J257" s="183"/>
      <c r="K257" s="184"/>
      <c r="L257" s="185"/>
      <c r="M257" s="186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s="7" customFormat="1" ht="15" customHeight="1" x14ac:dyDescent="0.35">
      <c r="A544" s="14"/>
      <c r="B544" s="14"/>
      <c r="C544" s="8"/>
      <c r="D544" s="8"/>
      <c r="E544" s="8"/>
      <c r="F544" s="8"/>
      <c r="G544" s="8"/>
      <c r="H544" s="8"/>
      <c r="I544" s="14"/>
      <c r="J544" s="14"/>
      <c r="K544" s="8"/>
      <c r="L544" s="8"/>
      <c r="M544" s="123"/>
    </row>
    <row r="545" spans="1:13" s="7" customFormat="1" ht="15" customHeight="1" x14ac:dyDescent="0.35">
      <c r="A545" s="14"/>
      <c r="B545" s="14"/>
      <c r="C545" s="8"/>
      <c r="D545" s="8"/>
      <c r="E545" s="8"/>
      <c r="F545" s="8"/>
      <c r="G545" s="8"/>
      <c r="H545" s="8"/>
      <c r="I545" s="14"/>
      <c r="J545" s="14"/>
      <c r="K545" s="8"/>
      <c r="L545" s="8"/>
      <c r="M545" s="123"/>
    </row>
    <row r="546" spans="1:13" s="7" customFormat="1" ht="15" customHeight="1" x14ac:dyDescent="0.35">
      <c r="A546" s="14"/>
      <c r="B546" s="14"/>
      <c r="C546" s="8"/>
      <c r="D546" s="8"/>
      <c r="E546" s="8"/>
      <c r="F546" s="8"/>
      <c r="G546" s="8"/>
      <c r="H546" s="8"/>
      <c r="I546" s="14"/>
      <c r="J546" s="14"/>
      <c r="K546" s="8"/>
      <c r="L546" s="8"/>
      <c r="M546" s="123"/>
    </row>
    <row r="547" spans="1:13" s="7" customFormat="1" ht="15" customHeight="1" x14ac:dyDescent="0.35">
      <c r="A547" s="14"/>
      <c r="B547" s="14"/>
      <c r="C547" s="8"/>
      <c r="D547" s="8"/>
      <c r="E547" s="8"/>
      <c r="F547" s="8"/>
      <c r="G547" s="8"/>
      <c r="H547" s="8"/>
      <c r="I547" s="14"/>
      <c r="J547" s="14"/>
      <c r="K547" s="8"/>
      <c r="L547" s="8"/>
      <c r="M547" s="123"/>
    </row>
    <row r="548" spans="1:13" s="7" customFormat="1" ht="15" customHeight="1" x14ac:dyDescent="0.35">
      <c r="A548" s="14"/>
      <c r="B548" s="14"/>
      <c r="C548" s="8"/>
      <c r="D548" s="8"/>
      <c r="E548" s="8"/>
      <c r="F548" s="8"/>
      <c r="G548" s="8"/>
      <c r="H548" s="8"/>
      <c r="I548" s="14"/>
      <c r="J548" s="14"/>
      <c r="K548" s="8"/>
      <c r="L548" s="8"/>
      <c r="M548" s="123"/>
    </row>
    <row r="549" spans="1:13" s="7" customFormat="1" ht="15" customHeight="1" x14ac:dyDescent="0.35">
      <c r="A549" s="14"/>
      <c r="B549" s="14"/>
      <c r="C549" s="8"/>
      <c r="D549" s="8"/>
      <c r="E549" s="8"/>
      <c r="F549" s="8"/>
      <c r="G549" s="8"/>
      <c r="H549" s="8"/>
      <c r="I549" s="14"/>
      <c r="J549" s="14"/>
      <c r="K549" s="8"/>
      <c r="L549" s="8"/>
      <c r="M549" s="123"/>
    </row>
    <row r="550" spans="1:13" s="7" customFormat="1" ht="15" customHeight="1" x14ac:dyDescent="0.35">
      <c r="A550" s="14"/>
      <c r="B550" s="14"/>
      <c r="C550" s="8"/>
      <c r="D550" s="8"/>
      <c r="E550" s="8"/>
      <c r="F550" s="8"/>
      <c r="G550" s="8"/>
      <c r="H550" s="8"/>
      <c r="I550" s="14"/>
      <c r="J550" s="14"/>
      <c r="K550" s="8"/>
      <c r="L550" s="8"/>
      <c r="M550" s="123"/>
    </row>
    <row r="551" spans="1:13" s="7" customFormat="1" ht="15" customHeight="1" x14ac:dyDescent="0.35">
      <c r="A551" s="14"/>
      <c r="B551" s="14"/>
      <c r="C551" s="8"/>
      <c r="D551" s="8"/>
      <c r="E551" s="8"/>
      <c r="F551" s="8"/>
      <c r="G551" s="8"/>
      <c r="H551" s="8"/>
      <c r="I551" s="14"/>
      <c r="J551" s="14"/>
      <c r="K551" s="8"/>
      <c r="L551" s="8"/>
      <c r="M551" s="123"/>
    </row>
    <row r="552" spans="1:13" s="7" customFormat="1" ht="15" customHeight="1" x14ac:dyDescent="0.35">
      <c r="A552" s="14"/>
      <c r="B552" s="14"/>
      <c r="C552" s="8"/>
      <c r="D552" s="8"/>
      <c r="E552" s="8"/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A556" s="10"/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F590" s="8"/>
      <c r="G590" s="8"/>
      <c r="H590" s="8"/>
      <c r="I590" s="14"/>
      <c r="J590" s="14"/>
      <c r="K590" s="8"/>
      <c r="L590" s="8"/>
      <c r="M590" s="123"/>
    </row>
    <row r="591" spans="6:13" x14ac:dyDescent="0.35">
      <c r="F591" s="8"/>
      <c r="G591" s="8"/>
      <c r="H591" s="8"/>
      <c r="I591" s="14"/>
      <c r="J591" s="14"/>
      <c r="K591" s="8"/>
      <c r="L591" s="8"/>
      <c r="M591" s="123"/>
    </row>
    <row r="592" spans="6:13" x14ac:dyDescent="0.35">
      <c r="F592" s="8"/>
      <c r="G592" s="8"/>
      <c r="H592" s="8"/>
      <c r="I592" s="14"/>
      <c r="J592" s="14"/>
      <c r="K592" s="8"/>
      <c r="L592" s="8"/>
      <c r="M592" s="123"/>
    </row>
    <row r="593" spans="6:13" x14ac:dyDescent="0.35">
      <c r="F593" s="8"/>
      <c r="G593" s="8"/>
      <c r="H593" s="8"/>
      <c r="I593" s="14"/>
      <c r="J593" s="14"/>
      <c r="K593" s="8"/>
      <c r="L593" s="8"/>
      <c r="M593" s="123"/>
    </row>
    <row r="594" spans="6:13" x14ac:dyDescent="0.35">
      <c r="F594" s="8"/>
      <c r="G594" s="8"/>
      <c r="H594" s="8"/>
      <c r="I594" s="14"/>
      <c r="J594" s="14"/>
      <c r="K594" s="8"/>
      <c r="L594" s="8"/>
      <c r="M594" s="123"/>
    </row>
    <row r="595" spans="6:13" x14ac:dyDescent="0.35">
      <c r="F595" s="8"/>
      <c r="G595" s="8"/>
      <c r="H595" s="8"/>
      <c r="I595" s="14"/>
      <c r="J595" s="14"/>
      <c r="K595" s="8"/>
      <c r="L595" s="8"/>
      <c r="M595" s="123"/>
    </row>
    <row r="596" spans="6:13" x14ac:dyDescent="0.35">
      <c r="F596" s="8"/>
      <c r="G596" s="8"/>
      <c r="H596" s="8"/>
      <c r="I596" s="14"/>
      <c r="J596" s="14"/>
      <c r="K596" s="8"/>
      <c r="L596" s="8"/>
      <c r="M596" s="123"/>
    </row>
    <row r="597" spans="6:13" x14ac:dyDescent="0.35">
      <c r="F597" s="8"/>
      <c r="G597" s="8"/>
      <c r="H597" s="8"/>
      <c r="I597" s="14"/>
      <c r="J597" s="14"/>
      <c r="K597" s="8"/>
      <c r="L597" s="8"/>
      <c r="M597" s="123"/>
    </row>
    <row r="598" spans="6:13" x14ac:dyDescent="0.35">
      <c r="F598" s="8"/>
      <c r="G598" s="8"/>
      <c r="H598" s="8"/>
      <c r="I598" s="14"/>
      <c r="J598" s="14"/>
      <c r="K598" s="8"/>
      <c r="L598" s="8"/>
      <c r="M598" s="123"/>
    </row>
    <row r="599" spans="6:13" x14ac:dyDescent="0.35">
      <c r="G599" s="8"/>
      <c r="H599" s="8"/>
      <c r="I599" s="14"/>
      <c r="J599" s="14"/>
      <c r="K599" s="8"/>
      <c r="L599" s="8"/>
      <c r="M599" s="123"/>
    </row>
  </sheetData>
  <autoFilter ref="D8:M556" xr:uid="{00000000-0009-0000-0000-000002000000}"/>
  <mergeCells count="21">
    <mergeCell ref="F64:L64"/>
    <mergeCell ref="F84:L84"/>
    <mergeCell ref="F53:L53"/>
    <mergeCell ref="H31:L31"/>
    <mergeCell ref="F70:L70"/>
    <mergeCell ref="F59:L59"/>
    <mergeCell ref="F75:L75"/>
    <mergeCell ref="F42:L42"/>
    <mergeCell ref="F48:L48"/>
    <mergeCell ref="A1:M1"/>
    <mergeCell ref="A2:M2"/>
    <mergeCell ref="A3:M3"/>
    <mergeCell ref="A4:M4"/>
    <mergeCell ref="G6:L7"/>
    <mergeCell ref="M6:M7"/>
    <mergeCell ref="A6:A7"/>
    <mergeCell ref="B6:B7"/>
    <mergeCell ref="C6:C7"/>
    <mergeCell ref="D6:D7"/>
    <mergeCell ref="E6:E7"/>
    <mergeCell ref="F6:F7"/>
  </mergeCells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Z331"/>
  <sheetViews>
    <sheetView showGridLines="0" zoomScale="91" zoomScaleNormal="91" zoomScaleSheetLayoutView="110" zoomScalePageLayoutView="115" workbookViewId="0">
      <selection activeCell="P44" sqref="P44"/>
    </sheetView>
  </sheetViews>
  <sheetFormatPr baseColWidth="10" defaultColWidth="11.3828125" defaultRowHeight="12.9" x14ac:dyDescent="0.35"/>
  <cols>
    <col min="1" max="1" width="7.69140625" style="39" bestFit="1" customWidth="1"/>
    <col min="2" max="2" width="83.69140625" style="40" customWidth="1"/>
    <col min="3" max="21" width="18.53515625" style="96" customWidth="1"/>
    <col min="22" max="26" width="18.53515625" style="41" customWidth="1"/>
    <col min="27" max="16384" width="11.3828125" style="2"/>
  </cols>
  <sheetData>
    <row r="1" spans="1:26" s="27" customFormat="1" ht="108.9" customHeight="1" thickBot="1" x14ac:dyDescent="0.45">
      <c r="A1" s="199" t="s">
        <v>63</v>
      </c>
      <c r="B1" s="199"/>
      <c r="C1" s="199"/>
      <c r="D1" s="162" t="s">
        <v>142</v>
      </c>
      <c r="E1" s="171" t="s">
        <v>132</v>
      </c>
      <c r="F1" s="170" t="s">
        <v>163</v>
      </c>
      <c r="G1" s="171" t="s">
        <v>147</v>
      </c>
      <c r="H1" s="170" t="s">
        <v>123</v>
      </c>
      <c r="I1" s="171" t="s">
        <v>133</v>
      </c>
      <c r="J1" s="170" t="s">
        <v>136</v>
      </c>
      <c r="K1" s="171" t="s">
        <v>159</v>
      </c>
      <c r="L1" s="170" t="s">
        <v>148</v>
      </c>
      <c r="M1" s="171" t="s">
        <v>149</v>
      </c>
      <c r="N1" s="170" t="s">
        <v>161</v>
      </c>
      <c r="O1" s="170"/>
      <c r="P1" s="216" t="s">
        <v>146</v>
      </c>
      <c r="Q1" s="216"/>
      <c r="R1" s="216"/>
      <c r="S1" s="217"/>
      <c r="T1" s="83"/>
      <c r="U1" s="83"/>
    </row>
    <row r="2" spans="1:26" ht="27.45" customHeight="1" thickBot="1" x14ac:dyDescent="0.4">
      <c r="A2" s="199" t="s">
        <v>119</v>
      </c>
      <c r="B2" s="199"/>
      <c r="C2" s="199"/>
      <c r="D2" s="132" t="s">
        <v>51</v>
      </c>
      <c r="E2" s="133" t="s">
        <v>154</v>
      </c>
      <c r="F2" s="133"/>
      <c r="G2" s="132"/>
      <c r="H2" s="132"/>
      <c r="I2" s="132"/>
      <c r="J2" s="133"/>
      <c r="K2" s="132"/>
      <c r="L2" s="132"/>
      <c r="M2" s="132"/>
      <c r="N2" s="132"/>
      <c r="O2" s="132"/>
      <c r="P2" s="172" t="s">
        <v>137</v>
      </c>
      <c r="Q2" s="173" t="s">
        <v>138</v>
      </c>
      <c r="R2" s="173" t="s">
        <v>141</v>
      </c>
      <c r="S2" s="174" t="s">
        <v>140</v>
      </c>
      <c r="T2" s="84"/>
      <c r="U2" s="84"/>
      <c r="V2" s="2"/>
      <c r="W2" s="2"/>
      <c r="X2" s="2"/>
      <c r="Y2" s="2"/>
      <c r="Z2" s="2"/>
    </row>
    <row r="3" spans="1:26" s="27" customFormat="1" ht="18.75" customHeight="1" thickBot="1" x14ac:dyDescent="0.45">
      <c r="A3" s="204" t="s">
        <v>64</v>
      </c>
      <c r="B3" s="204"/>
      <c r="C3" s="204"/>
      <c r="D3" s="163"/>
      <c r="E3" s="218">
        <v>0.05</v>
      </c>
      <c r="F3" s="219"/>
      <c r="G3" s="169">
        <v>0.01</v>
      </c>
      <c r="H3" s="169">
        <v>0.01</v>
      </c>
      <c r="I3" s="218">
        <v>0.01</v>
      </c>
      <c r="J3" s="219"/>
      <c r="K3" s="169">
        <v>0.1</v>
      </c>
      <c r="L3" s="169">
        <v>0.05</v>
      </c>
      <c r="M3" s="169">
        <v>0.05</v>
      </c>
      <c r="N3" s="169">
        <v>0.25</v>
      </c>
      <c r="O3" s="169">
        <v>0.01</v>
      </c>
      <c r="P3" s="220">
        <v>1</v>
      </c>
      <c r="Q3" s="216"/>
      <c r="R3" s="216"/>
      <c r="S3" s="217"/>
      <c r="T3" s="83">
        <f>SUM(D3:S3)</f>
        <v>1.54</v>
      </c>
      <c r="U3" s="83">
        <f>1-T3</f>
        <v>-0.54</v>
      </c>
    </row>
    <row r="4" spans="1:26" s="27" customFormat="1" ht="15" customHeight="1" thickBot="1" x14ac:dyDescent="0.4">
      <c r="A4" s="198"/>
      <c r="B4" s="198"/>
      <c r="C4" s="198"/>
      <c r="D4" s="134">
        <v>0.63</v>
      </c>
      <c r="E4" s="134">
        <v>0.63</v>
      </c>
      <c r="F4" s="131">
        <v>0.37</v>
      </c>
      <c r="G4" s="134">
        <f>100/100</f>
        <v>1</v>
      </c>
      <c r="H4" s="134">
        <v>1</v>
      </c>
      <c r="I4" s="134">
        <v>0.5</v>
      </c>
      <c r="J4" s="131">
        <v>0.5</v>
      </c>
      <c r="K4" s="134">
        <v>1</v>
      </c>
      <c r="L4" s="134">
        <v>1</v>
      </c>
      <c r="M4" s="134">
        <v>1</v>
      </c>
      <c r="N4" s="134">
        <v>1</v>
      </c>
      <c r="O4" s="134">
        <v>1</v>
      </c>
      <c r="P4" s="85">
        <v>0.4</v>
      </c>
      <c r="Q4" s="85">
        <v>0.1</v>
      </c>
      <c r="R4" s="85">
        <v>0.1</v>
      </c>
      <c r="S4" s="85">
        <v>0.4</v>
      </c>
      <c r="T4" s="86"/>
      <c r="U4" s="83"/>
    </row>
    <row r="5" spans="1:26" s="27" customFormat="1" ht="10.5" customHeight="1" x14ac:dyDescent="0.4">
      <c r="A5" s="61"/>
      <c r="B5" s="61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61"/>
      <c r="W5" s="61"/>
      <c r="X5" s="61"/>
      <c r="Y5" s="61"/>
      <c r="Z5" s="61"/>
    </row>
    <row r="6" spans="1:26" s="13" customFormat="1" ht="12.75" customHeight="1" x14ac:dyDescent="0.35">
      <c r="A6" s="205" t="s">
        <v>0</v>
      </c>
      <c r="B6" s="205" t="s">
        <v>1</v>
      </c>
      <c r="C6" s="221" t="s">
        <v>81</v>
      </c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88"/>
      <c r="Q6" s="221"/>
      <c r="R6" s="221"/>
      <c r="S6" s="221"/>
      <c r="T6" s="221" t="s">
        <v>71</v>
      </c>
      <c r="U6" s="221" t="s">
        <v>72</v>
      </c>
      <c r="V6" s="205"/>
      <c r="W6" s="205"/>
      <c r="X6" s="205"/>
      <c r="Y6" s="205"/>
      <c r="Z6" s="205"/>
    </row>
    <row r="7" spans="1:26" s="13" customFormat="1" x14ac:dyDescent="0.35">
      <c r="A7" s="205"/>
      <c r="B7" s="205"/>
      <c r="C7" s="221"/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88"/>
      <c r="Q7" s="221"/>
      <c r="R7" s="221"/>
      <c r="S7" s="221"/>
      <c r="T7" s="221"/>
      <c r="U7" s="221"/>
      <c r="V7" s="205"/>
      <c r="W7" s="205"/>
      <c r="X7" s="205"/>
      <c r="Y7" s="205"/>
      <c r="Z7" s="205"/>
    </row>
    <row r="8" spans="1:26" x14ac:dyDescent="0.35">
      <c r="A8" s="62">
        <v>1130</v>
      </c>
      <c r="B8" s="63" t="s">
        <v>83</v>
      </c>
      <c r="C8" s="64">
        <f>+'EGRESOS (2)'!C8</f>
        <v>5330312.8499999996</v>
      </c>
      <c r="D8" s="64">
        <v>0</v>
      </c>
      <c r="E8" s="64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5330312.8499999996</v>
      </c>
      <c r="T8" s="89">
        <f t="shared" ref="T8:T20" si="0">SUM(D8:S8)</f>
        <v>5330312.8499999996</v>
      </c>
      <c r="U8" s="89">
        <f>+C8-T8</f>
        <v>0</v>
      </c>
      <c r="V8" s="64"/>
      <c r="W8" s="64"/>
      <c r="X8" s="64"/>
      <c r="Y8" s="64"/>
      <c r="Z8" s="64"/>
    </row>
    <row r="9" spans="1:26" x14ac:dyDescent="0.35">
      <c r="A9" s="62">
        <v>1321</v>
      </c>
      <c r="B9" s="63" t="s">
        <v>3</v>
      </c>
      <c r="C9" s="64">
        <f>+'EGRESOS (2)'!C9</f>
        <v>113799.72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113799.72</v>
      </c>
      <c r="T9" s="89">
        <f t="shared" si="0"/>
        <v>113799.72</v>
      </c>
      <c r="U9" s="89">
        <f t="shared" ref="U9:U20" si="1">+C9-T9</f>
        <v>0</v>
      </c>
      <c r="V9" s="64"/>
      <c r="W9" s="64"/>
      <c r="X9" s="64"/>
      <c r="Y9" s="64"/>
      <c r="Z9" s="64"/>
    </row>
    <row r="10" spans="1:26" x14ac:dyDescent="0.35">
      <c r="A10" s="62">
        <v>1323</v>
      </c>
      <c r="B10" s="63" t="s">
        <v>84</v>
      </c>
      <c r="C10" s="64">
        <f>+'EGRESOS (2)'!C10</f>
        <v>758664.78</v>
      </c>
      <c r="D10" s="64">
        <v>0</v>
      </c>
      <c r="E10" s="64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758664.78</v>
      </c>
      <c r="T10" s="89">
        <f t="shared" si="0"/>
        <v>758664.78</v>
      </c>
      <c r="U10" s="89">
        <f t="shared" si="1"/>
        <v>0</v>
      </c>
      <c r="V10" s="64"/>
      <c r="W10" s="64"/>
      <c r="X10" s="64"/>
      <c r="Y10" s="64"/>
      <c r="Z10" s="64"/>
    </row>
    <row r="11" spans="1:26" x14ac:dyDescent="0.35">
      <c r="A11" s="62">
        <v>1413</v>
      </c>
      <c r="B11" s="63" t="s">
        <v>5</v>
      </c>
      <c r="C11" s="64">
        <f>+'EGRESOS (2)'!C11</f>
        <v>669022.25</v>
      </c>
      <c r="D11" s="64">
        <v>0</v>
      </c>
      <c r="E11" s="64">
        <v>0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0</v>
      </c>
      <c r="R11" s="64">
        <v>0</v>
      </c>
      <c r="S11" s="64">
        <v>669022.25</v>
      </c>
      <c r="T11" s="89">
        <f t="shared" si="0"/>
        <v>669022.25</v>
      </c>
      <c r="U11" s="89">
        <f t="shared" si="1"/>
        <v>0</v>
      </c>
      <c r="V11" s="64"/>
      <c r="W11" s="64"/>
      <c r="X11" s="64"/>
      <c r="Y11" s="64"/>
      <c r="Z11" s="64"/>
    </row>
    <row r="12" spans="1:26" x14ac:dyDescent="0.35">
      <c r="A12" s="62">
        <v>1421</v>
      </c>
      <c r="B12" s="63" t="s">
        <v>85</v>
      </c>
      <c r="C12" s="64">
        <f>+'EGRESOS (2)'!C12</f>
        <v>440575.63</v>
      </c>
      <c r="D12" s="64">
        <v>0</v>
      </c>
      <c r="E12" s="64">
        <v>0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440575.63</v>
      </c>
      <c r="T12" s="89">
        <f t="shared" si="0"/>
        <v>440575.63</v>
      </c>
      <c r="U12" s="89">
        <f t="shared" si="1"/>
        <v>0</v>
      </c>
      <c r="V12" s="64"/>
      <c r="W12" s="64"/>
      <c r="X12" s="64"/>
      <c r="Y12" s="64"/>
      <c r="Z12" s="64"/>
    </row>
    <row r="13" spans="1:26" x14ac:dyDescent="0.35">
      <c r="A13" s="62">
        <v>1430</v>
      </c>
      <c r="B13" s="63" t="s">
        <v>7</v>
      </c>
      <c r="C13" s="64">
        <f>+'EGRESOS (2)'!C13</f>
        <v>522163.71</v>
      </c>
      <c r="D13" s="64">
        <v>0</v>
      </c>
      <c r="E13" s="64">
        <v>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64">
        <v>0</v>
      </c>
      <c r="O13" s="64">
        <v>0</v>
      </c>
      <c r="P13" s="64">
        <v>0</v>
      </c>
      <c r="Q13" s="64">
        <v>0</v>
      </c>
      <c r="R13" s="64">
        <v>0</v>
      </c>
      <c r="S13" s="64">
        <v>522163.71</v>
      </c>
      <c r="T13" s="89">
        <f t="shared" si="0"/>
        <v>522163.71</v>
      </c>
      <c r="U13" s="89">
        <f t="shared" si="1"/>
        <v>0</v>
      </c>
      <c r="V13" s="64"/>
      <c r="W13" s="64"/>
      <c r="X13" s="64"/>
      <c r="Y13" s="64"/>
      <c r="Z13" s="64"/>
    </row>
    <row r="14" spans="1:26" x14ac:dyDescent="0.35">
      <c r="A14" s="62">
        <v>1520</v>
      </c>
      <c r="B14" s="63" t="s">
        <v>8</v>
      </c>
      <c r="C14" s="64">
        <f>+'EGRESOS (2)'!C14</f>
        <v>1640571</v>
      </c>
      <c r="D14" s="64">
        <v>0</v>
      </c>
      <c r="E14" s="64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1640571</v>
      </c>
      <c r="T14" s="89">
        <f t="shared" si="0"/>
        <v>1640571</v>
      </c>
      <c r="U14" s="89">
        <f t="shared" si="1"/>
        <v>0</v>
      </c>
      <c r="V14" s="64"/>
      <c r="W14" s="64"/>
      <c r="X14" s="64"/>
      <c r="Y14" s="64"/>
      <c r="Z14" s="64"/>
    </row>
    <row r="15" spans="1:26" x14ac:dyDescent="0.35">
      <c r="A15" s="62">
        <v>1541</v>
      </c>
      <c r="B15" s="63" t="s">
        <v>10</v>
      </c>
      <c r="C15" s="64">
        <f>+'EGRESOS (2)'!C15</f>
        <v>673238.7</v>
      </c>
      <c r="D15" s="64">
        <v>0</v>
      </c>
      <c r="E15" s="64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673238.7</v>
      </c>
      <c r="T15" s="89">
        <f t="shared" si="0"/>
        <v>673238.7</v>
      </c>
      <c r="U15" s="89">
        <f t="shared" si="1"/>
        <v>0</v>
      </c>
      <c r="V15" s="64"/>
      <c r="W15" s="64"/>
      <c r="X15" s="64"/>
      <c r="Y15" s="64"/>
      <c r="Z15" s="64"/>
    </row>
    <row r="16" spans="1:26" x14ac:dyDescent="0.35">
      <c r="A16" s="62">
        <v>1542</v>
      </c>
      <c r="B16" s="63" t="s">
        <v>9</v>
      </c>
      <c r="C16" s="64">
        <f>+'EGRESOS (2)'!C16</f>
        <v>673238.7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673238.7</v>
      </c>
      <c r="T16" s="89">
        <f t="shared" si="0"/>
        <v>673238.7</v>
      </c>
      <c r="U16" s="89">
        <f t="shared" si="1"/>
        <v>0</v>
      </c>
      <c r="V16" s="64"/>
      <c r="W16" s="64"/>
      <c r="X16" s="64"/>
      <c r="Y16" s="64"/>
      <c r="Z16" s="64"/>
    </row>
    <row r="17" spans="1:26" x14ac:dyDescent="0.35">
      <c r="A17" s="62">
        <v>1543</v>
      </c>
      <c r="B17" s="63" t="s">
        <v>11</v>
      </c>
      <c r="C17" s="64">
        <f>+'EGRESOS (2)'!C17</f>
        <v>172830.55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172830.55</v>
      </c>
      <c r="T17" s="89">
        <f t="shared" si="0"/>
        <v>172830.55</v>
      </c>
      <c r="U17" s="89">
        <f t="shared" si="1"/>
        <v>0</v>
      </c>
      <c r="V17" s="64"/>
      <c r="W17" s="64"/>
      <c r="X17" s="64"/>
      <c r="Y17" s="64"/>
      <c r="Z17" s="64"/>
    </row>
    <row r="18" spans="1:26" x14ac:dyDescent="0.35">
      <c r="A18" s="62">
        <v>1544</v>
      </c>
      <c r="B18" s="63" t="s">
        <v>12</v>
      </c>
      <c r="C18" s="64">
        <f>+'EGRESOS (2)'!C18</f>
        <v>76219.88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76219.88</v>
      </c>
      <c r="T18" s="89">
        <f t="shared" si="0"/>
        <v>76219.88</v>
      </c>
      <c r="U18" s="89">
        <f t="shared" si="1"/>
        <v>0</v>
      </c>
      <c r="V18" s="64"/>
      <c r="W18" s="64"/>
      <c r="X18" s="64"/>
      <c r="Y18" s="64"/>
      <c r="Z18" s="64"/>
    </row>
    <row r="19" spans="1:26" x14ac:dyDescent="0.35">
      <c r="A19" s="62">
        <v>1590</v>
      </c>
      <c r="B19" s="63" t="s">
        <v>86</v>
      </c>
      <c r="C19" s="64">
        <f>+'EGRESOS (2)'!C19</f>
        <v>6500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4">
        <v>0</v>
      </c>
      <c r="N19" s="64">
        <v>0</v>
      </c>
      <c r="O19" s="64">
        <v>0</v>
      </c>
      <c r="P19" s="64">
        <v>0</v>
      </c>
      <c r="Q19" s="64">
        <v>0</v>
      </c>
      <c r="R19" s="64">
        <v>0</v>
      </c>
      <c r="S19" s="64">
        <v>6500</v>
      </c>
      <c r="T19" s="89">
        <f t="shared" si="0"/>
        <v>6500</v>
      </c>
      <c r="U19" s="89">
        <f t="shared" si="1"/>
        <v>0</v>
      </c>
      <c r="V19" s="64"/>
      <c r="W19" s="64"/>
      <c r="X19" s="64"/>
      <c r="Y19" s="64"/>
      <c r="Z19" s="64"/>
    </row>
    <row r="20" spans="1:26" x14ac:dyDescent="0.35">
      <c r="A20" s="62">
        <v>3980</v>
      </c>
      <c r="B20" s="63" t="s">
        <v>43</v>
      </c>
      <c r="C20" s="64">
        <f>+'EGRESOS (2)'!C60</f>
        <v>240766</v>
      </c>
      <c r="D20" s="64">
        <v>0</v>
      </c>
      <c r="E20" s="64">
        <v>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240766</v>
      </c>
      <c r="T20" s="89">
        <f t="shared" si="0"/>
        <v>240766</v>
      </c>
      <c r="U20" s="89">
        <f t="shared" si="1"/>
        <v>0</v>
      </c>
      <c r="V20" s="64"/>
      <c r="W20" s="64"/>
      <c r="X20" s="64"/>
      <c r="Y20" s="64"/>
      <c r="Z20" s="64"/>
    </row>
    <row r="21" spans="1:26" x14ac:dyDescent="0.35">
      <c r="A21" s="65"/>
      <c r="B21" s="66" t="s">
        <v>50</v>
      </c>
      <c r="C21" s="90">
        <f>SUM(C8:C20)</f>
        <v>11317903.77</v>
      </c>
      <c r="D21" s="90">
        <f t="shared" ref="D21" si="2">SUM(D8:D20)</f>
        <v>0</v>
      </c>
      <c r="E21" s="90">
        <f t="shared" ref="E21:T21" si="3">SUM(E8:E20)</f>
        <v>0</v>
      </c>
      <c r="F21" s="90">
        <f t="shared" si="3"/>
        <v>0</v>
      </c>
      <c r="G21" s="90">
        <f t="shared" si="3"/>
        <v>0</v>
      </c>
      <c r="H21" s="90">
        <f t="shared" ref="H21" si="4">SUM(H8:H20)</f>
        <v>0</v>
      </c>
      <c r="I21" s="90">
        <f t="shared" ref="I21:L21" si="5">SUM(I8:I20)</f>
        <v>0</v>
      </c>
      <c r="J21" s="90">
        <f t="shared" si="5"/>
        <v>0</v>
      </c>
      <c r="K21" s="90">
        <f t="shared" si="5"/>
        <v>0</v>
      </c>
      <c r="L21" s="90">
        <f t="shared" si="5"/>
        <v>0</v>
      </c>
      <c r="M21" s="90">
        <f t="shared" ref="M21:N21" si="6">SUM(M8:M20)</f>
        <v>0</v>
      </c>
      <c r="N21" s="90">
        <f t="shared" si="6"/>
        <v>0</v>
      </c>
      <c r="O21" s="90">
        <f t="shared" ref="O21" si="7">SUM(O8:O20)</f>
        <v>0</v>
      </c>
      <c r="P21" s="90">
        <f t="shared" si="3"/>
        <v>0</v>
      </c>
      <c r="Q21" s="90">
        <f t="shared" si="3"/>
        <v>0</v>
      </c>
      <c r="R21" s="90">
        <f t="shared" ref="R21" si="8">SUM(R8:R20)</f>
        <v>0</v>
      </c>
      <c r="S21" s="90">
        <f t="shared" si="3"/>
        <v>11317903.77</v>
      </c>
      <c r="T21" s="90">
        <f t="shared" si="3"/>
        <v>11317903.77</v>
      </c>
      <c r="U21" s="90">
        <f>SUM(U8:U20)</f>
        <v>0</v>
      </c>
      <c r="V21" s="67"/>
      <c r="W21" s="67"/>
      <c r="X21" s="67"/>
      <c r="Y21" s="67"/>
      <c r="Z21" s="67"/>
    </row>
    <row r="22" spans="1:26" s="13" customFormat="1" x14ac:dyDescent="0.35">
      <c r="A22" s="62">
        <v>2110</v>
      </c>
      <c r="B22" s="63" t="s">
        <v>14</v>
      </c>
      <c r="C22" s="64">
        <f>+'EGRESOS (2)'!C21</f>
        <v>24300</v>
      </c>
      <c r="D22" s="89">
        <v>0</v>
      </c>
      <c r="E22" s="89">
        <v>0</v>
      </c>
      <c r="F22" s="89">
        <v>0</v>
      </c>
      <c r="G22" s="89">
        <v>0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f>(+C22*$P$3)*$P$4</f>
        <v>9720</v>
      </c>
      <c r="Q22" s="89">
        <f>(+C22*$P$3)*$Q$4</f>
        <v>2430</v>
      </c>
      <c r="R22" s="89">
        <f>(+C22*$P$3)*$R$4</f>
        <v>2430</v>
      </c>
      <c r="S22" s="89">
        <f>(+C22*$P$3)*$S$4</f>
        <v>9720</v>
      </c>
      <c r="T22" s="89">
        <f>SUM(E22:S22)</f>
        <v>24300</v>
      </c>
      <c r="U22" s="89">
        <f t="shared" ref="U22:U30" si="9">+T22-C22</f>
        <v>0</v>
      </c>
      <c r="V22" s="64"/>
      <c r="W22" s="64"/>
      <c r="X22" s="64"/>
      <c r="Y22" s="64"/>
      <c r="Z22" s="64"/>
    </row>
    <row r="23" spans="1:26" x14ac:dyDescent="0.35">
      <c r="A23" s="62">
        <v>2120</v>
      </c>
      <c r="B23" s="63" t="s">
        <v>15</v>
      </c>
      <c r="C23" s="64">
        <f>+'EGRESOS (2)'!C22</f>
        <v>85000</v>
      </c>
      <c r="D23" s="89">
        <v>0</v>
      </c>
      <c r="E23" s="89">
        <v>0</v>
      </c>
      <c r="F23" s="89">
        <v>0</v>
      </c>
      <c r="G23" s="89">
        <v>0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f>(+C23*$P$3)*$P$4</f>
        <v>34000</v>
      </c>
      <c r="Q23" s="89">
        <f>(+C23*$P$3)*$Q$4</f>
        <v>8500</v>
      </c>
      <c r="R23" s="89">
        <f>(+C23*$P$3)*$R$4</f>
        <v>8500</v>
      </c>
      <c r="S23" s="89">
        <f>(+C23*$P$3)*$S$4</f>
        <v>34000</v>
      </c>
      <c r="T23" s="89">
        <f>SUM(E23:S23)</f>
        <v>85000</v>
      </c>
      <c r="U23" s="89">
        <f t="shared" si="9"/>
        <v>0</v>
      </c>
      <c r="V23" s="64"/>
      <c r="W23" s="64"/>
      <c r="X23" s="64"/>
      <c r="Y23" s="64"/>
      <c r="Z23" s="64"/>
    </row>
    <row r="24" spans="1:26" x14ac:dyDescent="0.35">
      <c r="A24" s="62">
        <v>2150</v>
      </c>
      <c r="B24" s="63" t="s">
        <v>16</v>
      </c>
      <c r="C24" s="64">
        <f>+'EGRESOS (2)'!C23</f>
        <v>15000</v>
      </c>
      <c r="D24" s="89">
        <v>0</v>
      </c>
      <c r="E24" s="89">
        <v>0</v>
      </c>
      <c r="F24" s="89">
        <v>0</v>
      </c>
      <c r="G24" s="89">
        <v>0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f t="shared" ref="P24:P30" si="10">(+C24*$P$3)*$P$4</f>
        <v>6000</v>
      </c>
      <c r="Q24" s="89">
        <f t="shared" ref="Q24:Q30" si="11">(+C24*$P$3)*$Q$4</f>
        <v>1500</v>
      </c>
      <c r="R24" s="89">
        <f t="shared" ref="R24:R30" si="12">(+C24*$P$3)*$R$4</f>
        <v>1500</v>
      </c>
      <c r="S24" s="89">
        <f t="shared" ref="S24:S30" si="13">(+C24*$P$3)*$S$4</f>
        <v>6000</v>
      </c>
      <c r="T24" s="89">
        <f t="shared" ref="T24:T30" si="14">SUM(E24:S24)</f>
        <v>15000</v>
      </c>
      <c r="U24" s="89">
        <f t="shared" si="9"/>
        <v>0</v>
      </c>
      <c r="V24" s="64"/>
      <c r="W24" s="64"/>
      <c r="X24" s="64"/>
      <c r="Y24" s="64"/>
      <c r="Z24" s="64"/>
    </row>
    <row r="25" spans="1:26" x14ac:dyDescent="0.35">
      <c r="A25" s="62">
        <v>2160</v>
      </c>
      <c r="B25" s="63" t="s">
        <v>17</v>
      </c>
      <c r="C25" s="64">
        <f>+'EGRESOS (2)'!C24</f>
        <v>12500</v>
      </c>
      <c r="D25" s="89">
        <v>0</v>
      </c>
      <c r="E25" s="89">
        <v>0</v>
      </c>
      <c r="F25" s="89">
        <v>0</v>
      </c>
      <c r="G25" s="89">
        <v>0</v>
      </c>
      <c r="H25" s="89">
        <v>0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  <c r="N25" s="89">
        <v>0</v>
      </c>
      <c r="O25" s="89">
        <v>0</v>
      </c>
      <c r="P25" s="89">
        <f t="shared" si="10"/>
        <v>5000</v>
      </c>
      <c r="Q25" s="89">
        <f t="shared" si="11"/>
        <v>1250</v>
      </c>
      <c r="R25" s="89">
        <f t="shared" si="12"/>
        <v>1250</v>
      </c>
      <c r="S25" s="89">
        <f t="shared" si="13"/>
        <v>5000</v>
      </c>
      <c r="T25" s="89">
        <f t="shared" si="14"/>
        <v>12500</v>
      </c>
      <c r="U25" s="89">
        <f t="shared" si="9"/>
        <v>0</v>
      </c>
      <c r="V25" s="64"/>
      <c r="W25" s="64"/>
      <c r="X25" s="64"/>
      <c r="Y25" s="64"/>
      <c r="Z25" s="64"/>
    </row>
    <row r="26" spans="1:26" x14ac:dyDescent="0.35">
      <c r="A26" s="62">
        <v>2211</v>
      </c>
      <c r="B26" s="63" t="s">
        <v>69</v>
      </c>
      <c r="C26" s="64">
        <f>+'EGRESOS (2)'!C25</f>
        <v>85000</v>
      </c>
      <c r="D26" s="89">
        <v>0</v>
      </c>
      <c r="E26" s="89">
        <v>0</v>
      </c>
      <c r="F26" s="89">
        <v>0</v>
      </c>
      <c r="G26" s="89">
        <v>0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f t="shared" si="10"/>
        <v>34000</v>
      </c>
      <c r="Q26" s="89">
        <f t="shared" si="11"/>
        <v>8500</v>
      </c>
      <c r="R26" s="89">
        <f t="shared" si="12"/>
        <v>8500</v>
      </c>
      <c r="S26" s="89">
        <f t="shared" si="13"/>
        <v>34000</v>
      </c>
      <c r="T26" s="89">
        <f t="shared" si="14"/>
        <v>85000</v>
      </c>
      <c r="U26" s="89">
        <f t="shared" si="9"/>
        <v>0</v>
      </c>
      <c r="V26" s="64"/>
      <c r="W26" s="64"/>
      <c r="X26" s="64"/>
      <c r="Y26" s="64"/>
      <c r="Z26" s="64"/>
    </row>
    <row r="27" spans="1:26" x14ac:dyDescent="0.35">
      <c r="A27" s="62">
        <v>2530</v>
      </c>
      <c r="B27" s="63" t="s">
        <v>18</v>
      </c>
      <c r="C27" s="64">
        <f>+'EGRESOS (2)'!C26</f>
        <v>3000</v>
      </c>
      <c r="D27" s="89">
        <v>0</v>
      </c>
      <c r="E27" s="89">
        <v>0</v>
      </c>
      <c r="F27" s="89">
        <v>0</v>
      </c>
      <c r="G27" s="89">
        <v>0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f t="shared" si="10"/>
        <v>1200</v>
      </c>
      <c r="Q27" s="89">
        <f t="shared" si="11"/>
        <v>300</v>
      </c>
      <c r="R27" s="89">
        <f t="shared" si="12"/>
        <v>300</v>
      </c>
      <c r="S27" s="89">
        <f t="shared" si="13"/>
        <v>1200</v>
      </c>
      <c r="T27" s="89">
        <f t="shared" si="14"/>
        <v>3000</v>
      </c>
      <c r="U27" s="89">
        <f t="shared" si="9"/>
        <v>0</v>
      </c>
      <c r="V27" s="64"/>
      <c r="W27" s="64"/>
      <c r="X27" s="64"/>
      <c r="Y27" s="64"/>
      <c r="Z27" s="64"/>
    </row>
    <row r="28" spans="1:26" x14ac:dyDescent="0.35">
      <c r="A28" s="62">
        <v>2611</v>
      </c>
      <c r="B28" s="63" t="s">
        <v>19</v>
      </c>
      <c r="C28" s="64">
        <f>+'EGRESOS (2)'!C27</f>
        <v>51621</v>
      </c>
      <c r="D28" s="89">
        <v>0</v>
      </c>
      <c r="E28" s="89">
        <v>0</v>
      </c>
      <c r="F28" s="89">
        <v>0</v>
      </c>
      <c r="G28" s="89">
        <v>0</v>
      </c>
      <c r="H28" s="89">
        <v>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f t="shared" si="10"/>
        <v>20648.400000000001</v>
      </c>
      <c r="Q28" s="89">
        <f t="shared" si="11"/>
        <v>5162.1000000000004</v>
      </c>
      <c r="R28" s="89">
        <f t="shared" si="12"/>
        <v>5162.1000000000004</v>
      </c>
      <c r="S28" s="89">
        <f t="shared" si="13"/>
        <v>20648.400000000001</v>
      </c>
      <c r="T28" s="89">
        <f t="shared" si="14"/>
        <v>51621</v>
      </c>
      <c r="U28" s="89">
        <f t="shared" si="9"/>
        <v>0</v>
      </c>
      <c r="V28" s="64"/>
      <c r="W28" s="64"/>
      <c r="X28" s="64"/>
      <c r="Y28" s="64"/>
      <c r="Z28" s="64"/>
    </row>
    <row r="29" spans="1:26" x14ac:dyDescent="0.35">
      <c r="A29" s="62">
        <v>2710</v>
      </c>
      <c r="B29" s="63" t="s">
        <v>53</v>
      </c>
      <c r="C29" s="64">
        <f>+'EGRESOS (2)'!C28</f>
        <v>33600</v>
      </c>
      <c r="D29" s="89">
        <v>0</v>
      </c>
      <c r="E29" s="89">
        <v>0</v>
      </c>
      <c r="F29" s="89">
        <v>0</v>
      </c>
      <c r="G29" s="89">
        <v>0</v>
      </c>
      <c r="H29" s="89">
        <v>0</v>
      </c>
      <c r="I29" s="89">
        <v>0</v>
      </c>
      <c r="J29" s="89">
        <v>0</v>
      </c>
      <c r="K29" s="89">
        <v>0</v>
      </c>
      <c r="L29" s="89">
        <v>0</v>
      </c>
      <c r="M29" s="89">
        <v>0</v>
      </c>
      <c r="N29" s="89">
        <v>0</v>
      </c>
      <c r="O29" s="89">
        <v>0</v>
      </c>
      <c r="P29" s="89">
        <f t="shared" si="10"/>
        <v>13440</v>
      </c>
      <c r="Q29" s="89">
        <f t="shared" si="11"/>
        <v>3360</v>
      </c>
      <c r="R29" s="89">
        <f t="shared" si="12"/>
        <v>3360</v>
      </c>
      <c r="S29" s="89">
        <f t="shared" si="13"/>
        <v>13440</v>
      </c>
      <c r="T29" s="89">
        <f t="shared" si="14"/>
        <v>33600</v>
      </c>
      <c r="U29" s="89">
        <f t="shared" si="9"/>
        <v>0</v>
      </c>
      <c r="V29" s="64"/>
      <c r="W29" s="64"/>
      <c r="X29" s="64"/>
      <c r="Y29" s="64"/>
      <c r="Z29" s="64"/>
    </row>
    <row r="30" spans="1:26" x14ac:dyDescent="0.35">
      <c r="A30" s="62">
        <v>2940</v>
      </c>
      <c r="B30" s="63" t="s">
        <v>87</v>
      </c>
      <c r="C30" s="64">
        <f>+'EGRESOS (2)'!C29</f>
        <v>28500</v>
      </c>
      <c r="D30" s="89">
        <v>0</v>
      </c>
      <c r="E30" s="89">
        <v>0</v>
      </c>
      <c r="F30" s="89">
        <v>0</v>
      </c>
      <c r="G30" s="89">
        <v>0</v>
      </c>
      <c r="H30" s="89">
        <v>0</v>
      </c>
      <c r="I30" s="89">
        <v>0</v>
      </c>
      <c r="J30" s="89">
        <v>0</v>
      </c>
      <c r="K30" s="89">
        <v>0</v>
      </c>
      <c r="L30" s="89">
        <v>0</v>
      </c>
      <c r="M30" s="89">
        <v>0</v>
      </c>
      <c r="N30" s="89">
        <v>0</v>
      </c>
      <c r="O30" s="89">
        <v>0</v>
      </c>
      <c r="P30" s="89">
        <f t="shared" si="10"/>
        <v>11400</v>
      </c>
      <c r="Q30" s="89">
        <f t="shared" si="11"/>
        <v>2850</v>
      </c>
      <c r="R30" s="89">
        <f t="shared" si="12"/>
        <v>2850</v>
      </c>
      <c r="S30" s="89">
        <f t="shared" si="13"/>
        <v>11400</v>
      </c>
      <c r="T30" s="89">
        <f t="shared" si="14"/>
        <v>28500</v>
      </c>
      <c r="U30" s="89">
        <f t="shared" si="9"/>
        <v>0</v>
      </c>
      <c r="V30" s="64"/>
      <c r="W30" s="64"/>
      <c r="X30" s="64"/>
      <c r="Y30" s="64"/>
      <c r="Z30" s="64"/>
    </row>
    <row r="31" spans="1:26" s="13" customFormat="1" x14ac:dyDescent="0.35">
      <c r="A31" s="65"/>
      <c r="B31" s="66" t="s">
        <v>68</v>
      </c>
      <c r="C31" s="90">
        <f>SUM(C22:C30)</f>
        <v>338521</v>
      </c>
      <c r="D31" s="90">
        <f t="shared" ref="D31" si="15">SUM(D22:D30)</f>
        <v>0</v>
      </c>
      <c r="E31" s="90">
        <f t="shared" ref="E31:U31" si="16">SUM(E22:E30)</f>
        <v>0</v>
      </c>
      <c r="F31" s="90">
        <f t="shared" si="16"/>
        <v>0</v>
      </c>
      <c r="G31" s="90">
        <f t="shared" si="16"/>
        <v>0</v>
      </c>
      <c r="H31" s="90">
        <f t="shared" ref="H31" si="17">SUM(H22:H30)</f>
        <v>0</v>
      </c>
      <c r="I31" s="90">
        <f t="shared" ref="I31:L31" si="18">SUM(I22:I30)</f>
        <v>0</v>
      </c>
      <c r="J31" s="90">
        <f t="shared" si="18"/>
        <v>0</v>
      </c>
      <c r="K31" s="90">
        <f t="shared" si="18"/>
        <v>0</v>
      </c>
      <c r="L31" s="90">
        <f t="shared" si="18"/>
        <v>0</v>
      </c>
      <c r="M31" s="90">
        <f t="shared" ref="M31:N31" si="19">SUM(M22:M30)</f>
        <v>0</v>
      </c>
      <c r="N31" s="90">
        <f t="shared" si="19"/>
        <v>0</v>
      </c>
      <c r="O31" s="90">
        <f t="shared" ref="O31" si="20">SUM(O22:O30)</f>
        <v>0</v>
      </c>
      <c r="P31" s="90">
        <f t="shared" si="16"/>
        <v>135408.4</v>
      </c>
      <c r="Q31" s="90">
        <f t="shared" si="16"/>
        <v>33852.1</v>
      </c>
      <c r="R31" s="90">
        <f t="shared" ref="R31" si="21">SUM(R22:R30)</f>
        <v>33852.1</v>
      </c>
      <c r="S31" s="90">
        <f t="shared" si="16"/>
        <v>135408.4</v>
      </c>
      <c r="T31" s="90">
        <f t="shared" si="16"/>
        <v>338521</v>
      </c>
      <c r="U31" s="90">
        <f t="shared" si="16"/>
        <v>0</v>
      </c>
      <c r="V31" s="67"/>
      <c r="W31" s="67"/>
      <c r="X31" s="67"/>
      <c r="Y31" s="67"/>
      <c r="Z31" s="67"/>
    </row>
    <row r="32" spans="1:26" x14ac:dyDescent="0.35">
      <c r="A32" s="62">
        <v>3110</v>
      </c>
      <c r="B32" s="63" t="s">
        <v>20</v>
      </c>
      <c r="C32" s="64">
        <f>+'EGRESOS (2)'!C31</f>
        <v>140000</v>
      </c>
      <c r="D32" s="89">
        <v>0</v>
      </c>
      <c r="E32" s="89">
        <v>0</v>
      </c>
      <c r="F32" s="89">
        <v>0</v>
      </c>
      <c r="G32" s="89">
        <v>0</v>
      </c>
      <c r="H32" s="89">
        <v>0</v>
      </c>
      <c r="I32" s="89">
        <v>0</v>
      </c>
      <c r="J32" s="89">
        <v>0</v>
      </c>
      <c r="K32" s="89">
        <v>0</v>
      </c>
      <c r="L32" s="89">
        <v>0</v>
      </c>
      <c r="M32" s="89">
        <v>0</v>
      </c>
      <c r="N32" s="89">
        <v>0</v>
      </c>
      <c r="O32" s="89">
        <v>0</v>
      </c>
      <c r="P32" s="89">
        <f t="shared" ref="P32:P61" si="22">(+C32*$P$3)*$P$4</f>
        <v>56000</v>
      </c>
      <c r="Q32" s="89">
        <f t="shared" ref="Q32:Q61" si="23">(+C32*$P$3)*$Q$4</f>
        <v>14000</v>
      </c>
      <c r="R32" s="89">
        <f t="shared" ref="R32:R61" si="24">(+C32*$P$3)*$R$4</f>
        <v>14000</v>
      </c>
      <c r="S32" s="89">
        <f t="shared" ref="S32:S61" si="25">(+C32*$P$3)*$S$4</f>
        <v>56000</v>
      </c>
      <c r="T32" s="89">
        <f t="shared" ref="T32:T60" si="26">SUM(E32:S32)</f>
        <v>140000</v>
      </c>
      <c r="U32" s="89">
        <f t="shared" ref="U32:U60" si="27">+T32-C32</f>
        <v>0</v>
      </c>
      <c r="V32" s="62">
        <v>3110</v>
      </c>
      <c r="W32" s="64">
        <f>+A32-V32</f>
        <v>0</v>
      </c>
      <c r="X32" s="64"/>
      <c r="Y32" s="64"/>
      <c r="Z32" s="64"/>
    </row>
    <row r="33" spans="1:26" x14ac:dyDescent="0.35">
      <c r="A33" s="62">
        <v>3130</v>
      </c>
      <c r="B33" s="63" t="s">
        <v>21</v>
      </c>
      <c r="C33" s="64">
        <f>+'EGRESOS (2)'!C32</f>
        <v>3600</v>
      </c>
      <c r="D33" s="89">
        <v>0</v>
      </c>
      <c r="E33" s="89">
        <v>0</v>
      </c>
      <c r="F33" s="89">
        <v>0</v>
      </c>
      <c r="G33" s="89">
        <v>0</v>
      </c>
      <c r="H33" s="89">
        <v>0</v>
      </c>
      <c r="I33" s="89">
        <v>0</v>
      </c>
      <c r="J33" s="89">
        <v>0</v>
      </c>
      <c r="K33" s="89">
        <v>0</v>
      </c>
      <c r="L33" s="89">
        <v>0</v>
      </c>
      <c r="M33" s="89">
        <v>0</v>
      </c>
      <c r="N33" s="89">
        <v>0</v>
      </c>
      <c r="O33" s="89">
        <v>0</v>
      </c>
      <c r="P33" s="89">
        <f t="shared" si="22"/>
        <v>1440</v>
      </c>
      <c r="Q33" s="89">
        <f t="shared" si="23"/>
        <v>360</v>
      </c>
      <c r="R33" s="89">
        <f t="shared" si="24"/>
        <v>360</v>
      </c>
      <c r="S33" s="89">
        <f t="shared" si="25"/>
        <v>1440</v>
      </c>
      <c r="T33" s="89">
        <f t="shared" si="26"/>
        <v>3600</v>
      </c>
      <c r="U33" s="89">
        <f t="shared" si="27"/>
        <v>0</v>
      </c>
      <c r="V33" s="62">
        <v>3111</v>
      </c>
      <c r="W33" s="64"/>
      <c r="X33" s="64"/>
      <c r="Y33" s="64"/>
      <c r="Z33" s="64"/>
    </row>
    <row r="34" spans="1:26" x14ac:dyDescent="0.35">
      <c r="A34" s="62">
        <v>3140</v>
      </c>
      <c r="B34" s="63" t="s">
        <v>22</v>
      </c>
      <c r="C34" s="64">
        <f>+'EGRESOS (2)'!C33</f>
        <v>28320</v>
      </c>
      <c r="D34" s="89">
        <v>0</v>
      </c>
      <c r="E34" s="89">
        <v>0</v>
      </c>
      <c r="F34" s="89">
        <v>0</v>
      </c>
      <c r="G34" s="89">
        <v>0</v>
      </c>
      <c r="H34" s="89">
        <v>0</v>
      </c>
      <c r="I34" s="89">
        <v>0</v>
      </c>
      <c r="J34" s="89">
        <v>0</v>
      </c>
      <c r="K34" s="89">
        <v>0</v>
      </c>
      <c r="L34" s="89">
        <v>0</v>
      </c>
      <c r="M34" s="89">
        <v>0</v>
      </c>
      <c r="N34" s="89">
        <v>0</v>
      </c>
      <c r="O34" s="89">
        <v>0</v>
      </c>
      <c r="P34" s="89">
        <f t="shared" si="22"/>
        <v>11328</v>
      </c>
      <c r="Q34" s="89">
        <f t="shared" si="23"/>
        <v>2832</v>
      </c>
      <c r="R34" s="89">
        <f t="shared" si="24"/>
        <v>2832</v>
      </c>
      <c r="S34" s="89">
        <f t="shared" si="25"/>
        <v>11328</v>
      </c>
      <c r="T34" s="89">
        <f t="shared" si="26"/>
        <v>28320</v>
      </c>
      <c r="U34" s="89">
        <f t="shared" si="27"/>
        <v>0</v>
      </c>
      <c r="V34" s="62">
        <v>3130</v>
      </c>
      <c r="W34" s="64"/>
      <c r="X34" s="64"/>
      <c r="Y34" s="64"/>
      <c r="Z34" s="64"/>
    </row>
    <row r="35" spans="1:26" x14ac:dyDescent="0.35">
      <c r="A35" s="62">
        <v>3150</v>
      </c>
      <c r="B35" s="63" t="s">
        <v>23</v>
      </c>
      <c r="C35" s="64">
        <f>+'EGRESOS (2)'!C34</f>
        <v>30000</v>
      </c>
      <c r="D35" s="89">
        <v>0</v>
      </c>
      <c r="E35" s="89">
        <v>0</v>
      </c>
      <c r="F35" s="89">
        <v>0</v>
      </c>
      <c r="G35" s="89">
        <v>0</v>
      </c>
      <c r="H35" s="89">
        <v>0</v>
      </c>
      <c r="I35" s="89">
        <v>0</v>
      </c>
      <c r="J35" s="89">
        <v>0</v>
      </c>
      <c r="K35" s="89">
        <v>0</v>
      </c>
      <c r="L35" s="89">
        <v>0</v>
      </c>
      <c r="M35" s="89">
        <v>0</v>
      </c>
      <c r="N35" s="89">
        <v>0</v>
      </c>
      <c r="O35" s="89">
        <v>0</v>
      </c>
      <c r="P35" s="89">
        <f t="shared" si="22"/>
        <v>12000</v>
      </c>
      <c r="Q35" s="89">
        <f t="shared" si="23"/>
        <v>3000</v>
      </c>
      <c r="R35" s="89">
        <f t="shared" si="24"/>
        <v>3000</v>
      </c>
      <c r="S35" s="89">
        <f t="shared" si="25"/>
        <v>12000</v>
      </c>
      <c r="T35" s="89">
        <f t="shared" si="26"/>
        <v>30000</v>
      </c>
      <c r="U35" s="89">
        <f t="shared" si="27"/>
        <v>0</v>
      </c>
      <c r="V35" s="62">
        <v>3140</v>
      </c>
      <c r="W35" s="64"/>
      <c r="X35" s="64"/>
      <c r="Y35" s="64"/>
      <c r="Z35" s="64"/>
    </row>
    <row r="36" spans="1:26" x14ac:dyDescent="0.35">
      <c r="A36" s="62">
        <v>3170</v>
      </c>
      <c r="B36" s="63" t="s">
        <v>24</v>
      </c>
      <c r="C36" s="64">
        <f>+'EGRESOS (2)'!C35</f>
        <v>278000</v>
      </c>
      <c r="D36" s="89">
        <v>0</v>
      </c>
      <c r="E36" s="89">
        <v>0</v>
      </c>
      <c r="F36" s="89">
        <v>0</v>
      </c>
      <c r="G36" s="89">
        <v>0</v>
      </c>
      <c r="H36" s="89">
        <v>0</v>
      </c>
      <c r="I36" s="89">
        <v>0</v>
      </c>
      <c r="J36" s="89">
        <v>0</v>
      </c>
      <c r="K36" s="89">
        <v>0</v>
      </c>
      <c r="L36" s="89">
        <v>0</v>
      </c>
      <c r="M36" s="89">
        <v>0</v>
      </c>
      <c r="N36" s="89">
        <v>0</v>
      </c>
      <c r="O36" s="89">
        <v>0</v>
      </c>
      <c r="P36" s="89">
        <f t="shared" si="22"/>
        <v>111200</v>
      </c>
      <c r="Q36" s="89">
        <f t="shared" si="23"/>
        <v>27800</v>
      </c>
      <c r="R36" s="89">
        <f t="shared" si="24"/>
        <v>27800</v>
      </c>
      <c r="S36" s="89">
        <f t="shared" si="25"/>
        <v>111200</v>
      </c>
      <c r="T36" s="89">
        <f t="shared" si="26"/>
        <v>278000</v>
      </c>
      <c r="U36" s="89">
        <f t="shared" si="27"/>
        <v>0</v>
      </c>
      <c r="V36" s="62">
        <v>3150</v>
      </c>
      <c r="W36" s="64"/>
      <c r="X36" s="64"/>
      <c r="Y36" s="64"/>
      <c r="Z36" s="64"/>
    </row>
    <row r="37" spans="1:26" x14ac:dyDescent="0.35">
      <c r="A37" s="62">
        <v>3180</v>
      </c>
      <c r="B37" s="63" t="s">
        <v>25</v>
      </c>
      <c r="C37" s="64">
        <f>+'EGRESOS (2)'!C36</f>
        <v>5000</v>
      </c>
      <c r="D37" s="89">
        <v>0</v>
      </c>
      <c r="E37" s="89">
        <v>0</v>
      </c>
      <c r="F37" s="89">
        <v>0</v>
      </c>
      <c r="G37" s="89">
        <v>0</v>
      </c>
      <c r="H37" s="89">
        <v>0</v>
      </c>
      <c r="I37" s="89">
        <v>0</v>
      </c>
      <c r="J37" s="89">
        <v>0</v>
      </c>
      <c r="K37" s="89">
        <v>0</v>
      </c>
      <c r="L37" s="89">
        <v>0</v>
      </c>
      <c r="M37" s="89">
        <v>0</v>
      </c>
      <c r="N37" s="89">
        <v>0</v>
      </c>
      <c r="O37" s="89">
        <v>0</v>
      </c>
      <c r="P37" s="89">
        <f t="shared" si="22"/>
        <v>2000</v>
      </c>
      <c r="Q37" s="89">
        <f t="shared" si="23"/>
        <v>500</v>
      </c>
      <c r="R37" s="89">
        <f t="shared" si="24"/>
        <v>500</v>
      </c>
      <c r="S37" s="89">
        <f t="shared" si="25"/>
        <v>2000</v>
      </c>
      <c r="T37" s="89">
        <f t="shared" si="26"/>
        <v>5000</v>
      </c>
      <c r="U37" s="89">
        <f t="shared" si="27"/>
        <v>0</v>
      </c>
      <c r="V37" s="62">
        <v>3170</v>
      </c>
      <c r="W37" s="64"/>
      <c r="X37" s="64"/>
      <c r="Y37" s="64"/>
      <c r="Z37" s="64"/>
    </row>
    <row r="38" spans="1:26" x14ac:dyDescent="0.35">
      <c r="A38" s="62">
        <v>3220</v>
      </c>
      <c r="B38" s="63" t="s">
        <v>26</v>
      </c>
      <c r="C38" s="64">
        <f>+'EGRESOS (2)'!C37</f>
        <v>415149.24</v>
      </c>
      <c r="D38" s="89">
        <v>0</v>
      </c>
      <c r="E38" s="89">
        <v>0</v>
      </c>
      <c r="F38" s="89">
        <v>0</v>
      </c>
      <c r="G38" s="89">
        <v>0</v>
      </c>
      <c r="H38" s="89">
        <v>0</v>
      </c>
      <c r="I38" s="89">
        <v>0</v>
      </c>
      <c r="J38" s="89">
        <v>0</v>
      </c>
      <c r="K38" s="89">
        <v>0</v>
      </c>
      <c r="L38" s="89">
        <v>0</v>
      </c>
      <c r="M38" s="89">
        <v>0</v>
      </c>
      <c r="N38" s="89">
        <v>0</v>
      </c>
      <c r="O38" s="89">
        <v>0</v>
      </c>
      <c r="P38" s="89">
        <f t="shared" ref="P38" si="28">(+C38*$P$3)*$P$4</f>
        <v>166059.696</v>
      </c>
      <c r="Q38" s="89">
        <f t="shared" ref="Q38" si="29">(+C38*$P$3)*$Q$4</f>
        <v>41514.923999999999</v>
      </c>
      <c r="R38" s="89">
        <f t="shared" ref="R38" si="30">(+C38*$P$3)*$R$4</f>
        <v>41514.923999999999</v>
      </c>
      <c r="S38" s="89">
        <f t="shared" ref="S38" si="31">(+C38*$P$3)*$S$4</f>
        <v>166059.696</v>
      </c>
      <c r="T38" s="89">
        <f t="shared" ref="T38" si="32">SUM(E38:S38)</f>
        <v>415149.24</v>
      </c>
      <c r="U38" s="89">
        <f t="shared" ref="U38" si="33">+T38-C38</f>
        <v>0</v>
      </c>
      <c r="V38" s="62">
        <v>3180</v>
      </c>
      <c r="W38" s="64"/>
      <c r="X38" s="64"/>
      <c r="Y38" s="64"/>
      <c r="Z38" s="64"/>
    </row>
    <row r="39" spans="1:26" x14ac:dyDescent="0.35">
      <c r="A39" s="62">
        <v>3230</v>
      </c>
      <c r="B39" s="63" t="s">
        <v>150</v>
      </c>
      <c r="C39" s="64">
        <f>+'EGRESOS (2)'!C38</f>
        <v>60000</v>
      </c>
      <c r="D39" s="89">
        <v>0</v>
      </c>
      <c r="E39" s="89">
        <v>0</v>
      </c>
      <c r="F39" s="89">
        <v>0</v>
      </c>
      <c r="G39" s="89">
        <v>0</v>
      </c>
      <c r="H39" s="89">
        <v>0</v>
      </c>
      <c r="I39" s="89">
        <v>0</v>
      </c>
      <c r="J39" s="89">
        <v>0</v>
      </c>
      <c r="K39" s="89">
        <v>0</v>
      </c>
      <c r="L39" s="89">
        <v>0</v>
      </c>
      <c r="M39" s="89">
        <v>0</v>
      </c>
      <c r="N39" s="89">
        <v>0</v>
      </c>
      <c r="O39" s="89">
        <v>0</v>
      </c>
      <c r="P39" s="89">
        <f t="shared" si="22"/>
        <v>24000</v>
      </c>
      <c r="Q39" s="89">
        <f t="shared" si="23"/>
        <v>6000</v>
      </c>
      <c r="R39" s="89">
        <f t="shared" si="24"/>
        <v>6000</v>
      </c>
      <c r="S39" s="89">
        <f t="shared" si="25"/>
        <v>24000</v>
      </c>
      <c r="T39" s="89">
        <f t="shared" si="26"/>
        <v>60000</v>
      </c>
      <c r="U39" s="89">
        <f t="shared" si="27"/>
        <v>0</v>
      </c>
      <c r="V39" s="62">
        <v>3180</v>
      </c>
      <c r="W39" s="64"/>
      <c r="X39" s="64"/>
      <c r="Y39" s="64"/>
      <c r="Z39" s="64"/>
    </row>
    <row r="40" spans="1:26" x14ac:dyDescent="0.35">
      <c r="A40" s="62">
        <v>3290</v>
      </c>
      <c r="B40" s="63" t="s">
        <v>27</v>
      </c>
      <c r="C40" s="64">
        <f>+'EGRESOS (2)'!C39</f>
        <v>25000</v>
      </c>
      <c r="D40" s="89">
        <v>0</v>
      </c>
      <c r="E40" s="89">
        <v>0</v>
      </c>
      <c r="F40" s="89">
        <v>0</v>
      </c>
      <c r="G40" s="89">
        <v>0</v>
      </c>
      <c r="H40" s="89">
        <v>0</v>
      </c>
      <c r="I40" s="89">
        <v>0</v>
      </c>
      <c r="J40" s="89">
        <v>0</v>
      </c>
      <c r="K40" s="89">
        <v>0</v>
      </c>
      <c r="L40" s="89">
        <v>0</v>
      </c>
      <c r="M40" s="89">
        <v>0</v>
      </c>
      <c r="N40" s="89">
        <v>0</v>
      </c>
      <c r="O40" s="89">
        <v>0</v>
      </c>
      <c r="P40" s="89">
        <f t="shared" si="22"/>
        <v>10000</v>
      </c>
      <c r="Q40" s="89">
        <f t="shared" si="23"/>
        <v>2500</v>
      </c>
      <c r="R40" s="89">
        <f t="shared" si="24"/>
        <v>2500</v>
      </c>
      <c r="S40" s="89">
        <f t="shared" si="25"/>
        <v>10000</v>
      </c>
      <c r="T40" s="89">
        <f t="shared" si="26"/>
        <v>25000</v>
      </c>
      <c r="U40" s="89">
        <f t="shared" si="27"/>
        <v>0</v>
      </c>
      <c r="V40" s="62">
        <v>3220</v>
      </c>
      <c r="W40" s="64"/>
      <c r="X40" s="64"/>
      <c r="Y40" s="64"/>
      <c r="Z40" s="64"/>
    </row>
    <row r="41" spans="1:26" x14ac:dyDescent="0.35">
      <c r="A41" s="62">
        <v>3310</v>
      </c>
      <c r="B41" s="63" t="s">
        <v>28</v>
      </c>
      <c r="C41" s="64">
        <f>+'EGRESOS (2)'!C40</f>
        <v>315000</v>
      </c>
      <c r="D41" s="89">
        <v>0</v>
      </c>
      <c r="E41" s="89">
        <v>0</v>
      </c>
      <c r="F41" s="89">
        <v>0</v>
      </c>
      <c r="G41" s="89">
        <v>0</v>
      </c>
      <c r="H41" s="89">
        <v>0</v>
      </c>
      <c r="I41" s="89">
        <v>0</v>
      </c>
      <c r="J41" s="89">
        <v>0</v>
      </c>
      <c r="K41" s="89">
        <v>0</v>
      </c>
      <c r="L41" s="89">
        <v>0</v>
      </c>
      <c r="M41" s="89">
        <v>0</v>
      </c>
      <c r="N41" s="89">
        <v>0</v>
      </c>
      <c r="O41" s="89">
        <v>0</v>
      </c>
      <c r="P41" s="89">
        <v>0</v>
      </c>
      <c r="Q41" s="89">
        <v>0</v>
      </c>
      <c r="R41" s="89">
        <v>0</v>
      </c>
      <c r="S41" s="89">
        <v>315000</v>
      </c>
      <c r="T41" s="89">
        <f t="shared" si="26"/>
        <v>315000</v>
      </c>
      <c r="U41" s="89">
        <f t="shared" si="27"/>
        <v>0</v>
      </c>
      <c r="V41" s="62">
        <v>3290</v>
      </c>
      <c r="W41" s="64"/>
      <c r="X41" s="64"/>
      <c r="Y41" s="64"/>
      <c r="Z41" s="64"/>
    </row>
    <row r="42" spans="1:26" x14ac:dyDescent="0.35">
      <c r="A42" s="62">
        <v>3360</v>
      </c>
      <c r="B42" s="63" t="s">
        <v>29</v>
      </c>
      <c r="C42" s="64">
        <f>+'EGRESOS (2)'!C41</f>
        <v>18500</v>
      </c>
      <c r="D42" s="89">
        <v>0</v>
      </c>
      <c r="E42" s="89">
        <v>0</v>
      </c>
      <c r="F42" s="89">
        <v>0</v>
      </c>
      <c r="G42" s="89">
        <v>0</v>
      </c>
      <c r="H42" s="89">
        <v>0</v>
      </c>
      <c r="I42" s="89">
        <v>0</v>
      </c>
      <c r="J42" s="89">
        <v>0</v>
      </c>
      <c r="K42" s="89">
        <v>0</v>
      </c>
      <c r="L42" s="89">
        <v>0</v>
      </c>
      <c r="M42" s="89">
        <v>0</v>
      </c>
      <c r="N42" s="89">
        <v>0</v>
      </c>
      <c r="O42" s="89">
        <v>0</v>
      </c>
      <c r="P42" s="89">
        <f t="shared" si="22"/>
        <v>7400</v>
      </c>
      <c r="Q42" s="89">
        <f t="shared" si="23"/>
        <v>1850</v>
      </c>
      <c r="R42" s="89">
        <f t="shared" si="24"/>
        <v>1850</v>
      </c>
      <c r="S42" s="89">
        <f t="shared" si="25"/>
        <v>7400</v>
      </c>
      <c r="T42" s="89">
        <f t="shared" si="26"/>
        <v>18500</v>
      </c>
      <c r="U42" s="89">
        <f t="shared" si="27"/>
        <v>0</v>
      </c>
      <c r="V42" s="62">
        <v>3310</v>
      </c>
      <c r="W42" s="64"/>
      <c r="X42" s="64"/>
      <c r="Y42" s="64"/>
      <c r="Z42" s="64"/>
    </row>
    <row r="43" spans="1:26" x14ac:dyDescent="0.35">
      <c r="A43" s="62">
        <v>3380</v>
      </c>
      <c r="B43" s="63" t="s">
        <v>30</v>
      </c>
      <c r="C43" s="64">
        <f>+'EGRESOS (2)'!C42</f>
        <v>4656</v>
      </c>
      <c r="D43" s="89">
        <v>0</v>
      </c>
      <c r="E43" s="89">
        <v>0</v>
      </c>
      <c r="F43" s="89">
        <v>0</v>
      </c>
      <c r="G43" s="89">
        <v>0</v>
      </c>
      <c r="H43" s="89">
        <v>0</v>
      </c>
      <c r="I43" s="89">
        <v>0</v>
      </c>
      <c r="J43" s="89">
        <v>0</v>
      </c>
      <c r="K43" s="89">
        <v>0</v>
      </c>
      <c r="L43" s="89">
        <v>0</v>
      </c>
      <c r="M43" s="89">
        <v>0</v>
      </c>
      <c r="N43" s="89">
        <v>0</v>
      </c>
      <c r="O43" s="89">
        <v>0</v>
      </c>
      <c r="P43" s="89">
        <f t="shared" si="22"/>
        <v>1862.4</v>
      </c>
      <c r="Q43" s="89">
        <f t="shared" si="23"/>
        <v>465.6</v>
      </c>
      <c r="R43" s="89">
        <f t="shared" si="24"/>
        <v>465.6</v>
      </c>
      <c r="S43" s="89">
        <f t="shared" si="25"/>
        <v>1862.4</v>
      </c>
      <c r="T43" s="89">
        <f t="shared" si="26"/>
        <v>4656</v>
      </c>
      <c r="U43" s="89">
        <f t="shared" si="27"/>
        <v>0</v>
      </c>
      <c r="V43" s="62">
        <v>3360</v>
      </c>
      <c r="W43" s="64"/>
      <c r="X43" s="64"/>
      <c r="Y43" s="64"/>
      <c r="Z43" s="64"/>
    </row>
    <row r="44" spans="1:26" x14ac:dyDescent="0.35">
      <c r="A44" s="62">
        <v>3390</v>
      </c>
      <c r="B44" s="63" t="s">
        <v>56</v>
      </c>
      <c r="C44" s="64">
        <f>+'EGRESOS (2)'!C43</f>
        <v>15666999.210000001</v>
      </c>
      <c r="D44" s="89">
        <v>0</v>
      </c>
      <c r="E44" s="89">
        <v>1800000</v>
      </c>
      <c r="F44" s="89">
        <v>800000</v>
      </c>
      <c r="G44" s="89">
        <v>800000</v>
      </c>
      <c r="H44" s="89">
        <v>1200000</v>
      </c>
      <c r="I44" s="89">
        <v>2000000</v>
      </c>
      <c r="J44" s="89">
        <v>800000</v>
      </c>
      <c r="K44" s="89">
        <v>80000</v>
      </c>
      <c r="L44" s="89">
        <v>1600000</v>
      </c>
      <c r="M44" s="89">
        <v>800000</v>
      </c>
      <c r="N44" s="89">
        <v>55000</v>
      </c>
      <c r="O44" s="89"/>
      <c r="P44" s="89">
        <v>5731999.21</v>
      </c>
      <c r="Q44" s="89">
        <v>0</v>
      </c>
      <c r="R44" s="89">
        <v>0</v>
      </c>
      <c r="S44" s="96">
        <v>0</v>
      </c>
      <c r="T44" s="89">
        <f>SUM(E44:R44)</f>
        <v>15666999.210000001</v>
      </c>
      <c r="U44" s="89">
        <f t="shared" si="27"/>
        <v>0</v>
      </c>
      <c r="V44" s="62">
        <v>3380</v>
      </c>
      <c r="W44" s="64"/>
      <c r="X44" s="64"/>
      <c r="Y44" s="64"/>
      <c r="Z44" s="64"/>
    </row>
    <row r="45" spans="1:26" x14ac:dyDescent="0.35">
      <c r="A45" s="62">
        <v>3410</v>
      </c>
      <c r="B45" s="63" t="s">
        <v>31</v>
      </c>
      <c r="C45" s="64">
        <f>+'EGRESOS (2)'!C44</f>
        <v>9600</v>
      </c>
      <c r="D45" s="89">
        <v>0</v>
      </c>
      <c r="E45" s="64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4">
        <v>0</v>
      </c>
      <c r="N45" s="64">
        <v>0</v>
      </c>
      <c r="O45" s="64">
        <v>0</v>
      </c>
      <c r="P45" s="89">
        <f t="shared" si="22"/>
        <v>3840</v>
      </c>
      <c r="Q45" s="89">
        <f t="shared" si="23"/>
        <v>960</v>
      </c>
      <c r="R45" s="89">
        <f t="shared" si="24"/>
        <v>960</v>
      </c>
      <c r="S45" s="89">
        <f t="shared" si="25"/>
        <v>3840</v>
      </c>
      <c r="T45" s="89">
        <f t="shared" si="26"/>
        <v>9600</v>
      </c>
      <c r="U45" s="89">
        <f t="shared" si="27"/>
        <v>0</v>
      </c>
      <c r="V45" s="62">
        <v>3390</v>
      </c>
      <c r="W45" s="64"/>
      <c r="X45" s="64"/>
      <c r="Y45" s="64"/>
      <c r="Z45" s="64"/>
    </row>
    <row r="46" spans="1:26" x14ac:dyDescent="0.35">
      <c r="A46" s="62">
        <v>3450</v>
      </c>
      <c r="B46" s="63" t="s">
        <v>70</v>
      </c>
      <c r="C46" s="64">
        <f>+'EGRESOS (2)'!C45</f>
        <v>30030</v>
      </c>
      <c r="D46" s="89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4">
        <v>0</v>
      </c>
      <c r="N46" s="64">
        <v>0</v>
      </c>
      <c r="O46" s="64">
        <v>0</v>
      </c>
      <c r="P46" s="89">
        <f t="shared" si="22"/>
        <v>12012</v>
      </c>
      <c r="Q46" s="89">
        <f t="shared" si="23"/>
        <v>3003</v>
      </c>
      <c r="R46" s="89">
        <f t="shared" si="24"/>
        <v>3003</v>
      </c>
      <c r="S46" s="89">
        <f t="shared" si="25"/>
        <v>12012</v>
      </c>
      <c r="T46" s="89">
        <f t="shared" si="26"/>
        <v>30030</v>
      </c>
      <c r="U46" s="89">
        <f t="shared" si="27"/>
        <v>0</v>
      </c>
      <c r="V46" s="62">
        <v>3390</v>
      </c>
      <c r="W46" s="64"/>
      <c r="X46" s="64"/>
      <c r="Y46" s="64"/>
      <c r="Z46" s="64"/>
    </row>
    <row r="47" spans="1:26" x14ac:dyDescent="0.35">
      <c r="A47" s="62">
        <v>3510</v>
      </c>
      <c r="B47" s="63" t="s">
        <v>32</v>
      </c>
      <c r="C47" s="64">
        <f>+'EGRESOS (2)'!C46</f>
        <v>25000</v>
      </c>
      <c r="D47" s="89">
        <v>0</v>
      </c>
      <c r="E47" s="64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4">
        <v>0</v>
      </c>
      <c r="N47" s="64">
        <v>0</v>
      </c>
      <c r="O47" s="64">
        <v>0</v>
      </c>
      <c r="P47" s="89">
        <f t="shared" si="22"/>
        <v>10000</v>
      </c>
      <c r="Q47" s="89">
        <f t="shared" si="23"/>
        <v>2500</v>
      </c>
      <c r="R47" s="89">
        <f t="shared" si="24"/>
        <v>2500</v>
      </c>
      <c r="S47" s="89">
        <f t="shared" si="25"/>
        <v>10000</v>
      </c>
      <c r="T47" s="89">
        <f t="shared" si="26"/>
        <v>25000</v>
      </c>
      <c r="U47" s="89">
        <f t="shared" si="27"/>
        <v>0</v>
      </c>
      <c r="V47" s="62">
        <v>3390</v>
      </c>
      <c r="W47" s="64"/>
      <c r="X47" s="64"/>
      <c r="Y47" s="64"/>
      <c r="Z47" s="64"/>
    </row>
    <row r="48" spans="1:26" x14ac:dyDescent="0.35">
      <c r="A48" s="62">
        <v>3520</v>
      </c>
      <c r="B48" s="63" t="s">
        <v>33</v>
      </c>
      <c r="C48" s="64">
        <f>+'EGRESOS (2)'!C47</f>
        <v>15000</v>
      </c>
      <c r="D48" s="89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89">
        <f t="shared" si="22"/>
        <v>6000</v>
      </c>
      <c r="Q48" s="89">
        <f t="shared" si="23"/>
        <v>1500</v>
      </c>
      <c r="R48" s="89">
        <f t="shared" si="24"/>
        <v>1500</v>
      </c>
      <c r="S48" s="89">
        <f t="shared" si="25"/>
        <v>6000</v>
      </c>
      <c r="T48" s="89">
        <f t="shared" si="26"/>
        <v>15000</v>
      </c>
      <c r="U48" s="89">
        <f t="shared" si="27"/>
        <v>0</v>
      </c>
      <c r="V48" s="62">
        <v>3410</v>
      </c>
      <c r="W48" s="64"/>
      <c r="X48" s="64"/>
      <c r="Y48" s="64"/>
      <c r="Z48" s="64"/>
    </row>
    <row r="49" spans="1:26" x14ac:dyDescent="0.35">
      <c r="A49" s="62">
        <v>3530</v>
      </c>
      <c r="B49" s="63" t="s">
        <v>34</v>
      </c>
      <c r="C49" s="64">
        <f>+'EGRESOS (2)'!C48</f>
        <v>45000</v>
      </c>
      <c r="D49" s="89">
        <v>0</v>
      </c>
      <c r="E49" s="64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4">
        <v>0</v>
      </c>
      <c r="N49" s="64">
        <v>0</v>
      </c>
      <c r="O49" s="64">
        <v>0</v>
      </c>
      <c r="P49" s="89">
        <f t="shared" si="22"/>
        <v>18000</v>
      </c>
      <c r="Q49" s="89">
        <f t="shared" si="23"/>
        <v>4500</v>
      </c>
      <c r="R49" s="89">
        <f t="shared" si="24"/>
        <v>4500</v>
      </c>
      <c r="S49" s="89">
        <f t="shared" si="25"/>
        <v>18000</v>
      </c>
      <c r="T49" s="89">
        <f t="shared" si="26"/>
        <v>45000</v>
      </c>
      <c r="U49" s="89">
        <f t="shared" si="27"/>
        <v>0</v>
      </c>
      <c r="V49" s="62">
        <v>3450</v>
      </c>
      <c r="W49" s="64"/>
      <c r="X49" s="64"/>
      <c r="Y49" s="64"/>
      <c r="Z49" s="64"/>
    </row>
    <row r="50" spans="1:26" x14ac:dyDescent="0.35">
      <c r="A50" s="62">
        <v>3550</v>
      </c>
      <c r="B50" s="63" t="s">
        <v>35</v>
      </c>
      <c r="C50" s="64">
        <f>+'EGRESOS (2)'!C49</f>
        <v>55000</v>
      </c>
      <c r="D50" s="89">
        <v>0</v>
      </c>
      <c r="E50" s="64">
        <v>0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4">
        <v>0</v>
      </c>
      <c r="N50" s="64">
        <v>0</v>
      </c>
      <c r="O50" s="64">
        <v>0</v>
      </c>
      <c r="P50" s="89">
        <f t="shared" si="22"/>
        <v>22000</v>
      </c>
      <c r="Q50" s="89">
        <f t="shared" si="23"/>
        <v>5500</v>
      </c>
      <c r="R50" s="89">
        <f t="shared" si="24"/>
        <v>5500</v>
      </c>
      <c r="S50" s="89">
        <f t="shared" si="25"/>
        <v>22000</v>
      </c>
      <c r="T50" s="89">
        <f t="shared" si="26"/>
        <v>55000</v>
      </c>
      <c r="U50" s="89">
        <f t="shared" si="27"/>
        <v>0</v>
      </c>
      <c r="V50" s="62">
        <v>3510</v>
      </c>
      <c r="W50" s="64"/>
      <c r="X50" s="64"/>
      <c r="Y50" s="64"/>
      <c r="Z50" s="64"/>
    </row>
    <row r="51" spans="1:26" x14ac:dyDescent="0.35">
      <c r="A51" s="62">
        <v>3570</v>
      </c>
      <c r="B51" s="63" t="s">
        <v>36</v>
      </c>
      <c r="C51" s="64">
        <f>+'EGRESOS (2)'!C50</f>
        <v>40000</v>
      </c>
      <c r="D51" s="89">
        <v>0</v>
      </c>
      <c r="E51" s="64">
        <v>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4">
        <v>0</v>
      </c>
      <c r="N51" s="64">
        <v>0</v>
      </c>
      <c r="O51" s="64">
        <v>0</v>
      </c>
      <c r="P51" s="89">
        <f t="shared" si="22"/>
        <v>16000</v>
      </c>
      <c r="Q51" s="89">
        <f t="shared" si="23"/>
        <v>4000</v>
      </c>
      <c r="R51" s="89">
        <f t="shared" si="24"/>
        <v>4000</v>
      </c>
      <c r="S51" s="89">
        <f t="shared" si="25"/>
        <v>16000</v>
      </c>
      <c r="T51" s="89">
        <f t="shared" si="26"/>
        <v>40000</v>
      </c>
      <c r="U51" s="89">
        <f t="shared" si="27"/>
        <v>0</v>
      </c>
      <c r="V51" s="62">
        <v>3520</v>
      </c>
      <c r="W51" s="64"/>
      <c r="X51" s="64"/>
      <c r="Y51" s="64"/>
      <c r="Z51" s="64"/>
    </row>
    <row r="52" spans="1:26" x14ac:dyDescent="0.35">
      <c r="A52" s="62">
        <v>3610</v>
      </c>
      <c r="B52" s="63" t="s">
        <v>37</v>
      </c>
      <c r="C52" s="64">
        <f>+'EGRESOS (2)'!C51</f>
        <v>45000</v>
      </c>
      <c r="D52" s="89">
        <v>0</v>
      </c>
      <c r="E52" s="64">
        <v>0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4">
        <v>0</v>
      </c>
      <c r="N52" s="64">
        <v>0</v>
      </c>
      <c r="O52" s="64">
        <v>0</v>
      </c>
      <c r="P52" s="89">
        <f t="shared" si="22"/>
        <v>18000</v>
      </c>
      <c r="Q52" s="89">
        <f t="shared" si="23"/>
        <v>4500</v>
      </c>
      <c r="R52" s="89">
        <f t="shared" si="24"/>
        <v>4500</v>
      </c>
      <c r="S52" s="89">
        <f t="shared" si="25"/>
        <v>18000</v>
      </c>
      <c r="T52" s="89">
        <f t="shared" si="26"/>
        <v>45000</v>
      </c>
      <c r="U52" s="89">
        <f t="shared" si="27"/>
        <v>0</v>
      </c>
      <c r="V52" s="62">
        <v>3530</v>
      </c>
      <c r="W52" s="64"/>
      <c r="X52" s="64"/>
      <c r="Y52" s="64"/>
      <c r="Z52" s="64"/>
    </row>
    <row r="53" spans="1:26" x14ac:dyDescent="0.35">
      <c r="A53" s="62">
        <v>3710</v>
      </c>
      <c r="B53" s="63" t="s">
        <v>118</v>
      </c>
      <c r="C53" s="64">
        <f>+'EGRESOS (2)'!C52</f>
        <v>44000</v>
      </c>
      <c r="D53" s="89">
        <v>0</v>
      </c>
      <c r="E53" s="64">
        <v>0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4">
        <v>0</v>
      </c>
      <c r="N53" s="64">
        <v>0</v>
      </c>
      <c r="O53" s="64">
        <v>0</v>
      </c>
      <c r="P53" s="89">
        <f t="shared" si="22"/>
        <v>17600</v>
      </c>
      <c r="Q53" s="89">
        <f t="shared" si="23"/>
        <v>4400</v>
      </c>
      <c r="R53" s="89">
        <f t="shared" si="24"/>
        <v>4400</v>
      </c>
      <c r="S53" s="89">
        <f t="shared" si="25"/>
        <v>17600</v>
      </c>
      <c r="T53" s="89">
        <f t="shared" si="26"/>
        <v>44000</v>
      </c>
      <c r="U53" s="89">
        <f t="shared" si="27"/>
        <v>0</v>
      </c>
      <c r="V53" s="62">
        <v>3550</v>
      </c>
      <c r="W53" s="64"/>
      <c r="X53" s="64"/>
      <c r="Y53" s="64"/>
      <c r="Z53" s="64"/>
    </row>
    <row r="54" spans="1:26" x14ac:dyDescent="0.35">
      <c r="A54" s="62">
        <v>3720</v>
      </c>
      <c r="B54" s="63" t="s">
        <v>38</v>
      </c>
      <c r="C54" s="64">
        <f>+'EGRESOS (2)'!C53</f>
        <v>35000</v>
      </c>
      <c r="D54" s="89">
        <v>0</v>
      </c>
      <c r="E54" s="64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4">
        <v>0</v>
      </c>
      <c r="N54" s="64">
        <v>0</v>
      </c>
      <c r="O54" s="64">
        <v>0</v>
      </c>
      <c r="P54" s="89">
        <f t="shared" si="22"/>
        <v>14000</v>
      </c>
      <c r="Q54" s="89">
        <f t="shared" si="23"/>
        <v>3500</v>
      </c>
      <c r="R54" s="89">
        <f t="shared" si="24"/>
        <v>3500</v>
      </c>
      <c r="S54" s="89">
        <f t="shared" si="25"/>
        <v>14000</v>
      </c>
      <c r="T54" s="89">
        <f t="shared" si="26"/>
        <v>35000</v>
      </c>
      <c r="U54" s="89">
        <f t="shared" si="27"/>
        <v>0</v>
      </c>
      <c r="V54" s="62">
        <v>3571</v>
      </c>
      <c r="W54" s="64"/>
      <c r="X54" s="64"/>
      <c r="Y54" s="64"/>
      <c r="Z54" s="64"/>
    </row>
    <row r="55" spans="1:26" x14ac:dyDescent="0.35">
      <c r="A55" s="62">
        <v>3750</v>
      </c>
      <c r="B55" s="63" t="s">
        <v>39</v>
      </c>
      <c r="C55" s="64">
        <f>+'EGRESOS (2)'!C54</f>
        <v>75000</v>
      </c>
      <c r="D55" s="89">
        <v>0</v>
      </c>
      <c r="E55" s="64">
        <v>0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4">
        <v>0</v>
      </c>
      <c r="N55" s="64">
        <v>0</v>
      </c>
      <c r="O55" s="64">
        <v>0</v>
      </c>
      <c r="P55" s="89">
        <f t="shared" si="22"/>
        <v>30000</v>
      </c>
      <c r="Q55" s="89">
        <f t="shared" si="23"/>
        <v>7500</v>
      </c>
      <c r="R55" s="89">
        <f t="shared" si="24"/>
        <v>7500</v>
      </c>
      <c r="S55" s="89">
        <f t="shared" si="25"/>
        <v>30000</v>
      </c>
      <c r="T55" s="89">
        <f t="shared" si="26"/>
        <v>75000</v>
      </c>
      <c r="U55" s="89">
        <f t="shared" si="27"/>
        <v>0</v>
      </c>
      <c r="V55" s="62">
        <v>3610</v>
      </c>
      <c r="W55" s="64"/>
      <c r="X55" s="64"/>
      <c r="Y55" s="64"/>
      <c r="Z55" s="64"/>
    </row>
    <row r="56" spans="1:26" x14ac:dyDescent="0.35">
      <c r="A56" s="62">
        <v>3790</v>
      </c>
      <c r="B56" s="63" t="s">
        <v>40</v>
      </c>
      <c r="C56" s="64">
        <f>+'EGRESOS (2)'!C55</f>
        <v>25000</v>
      </c>
      <c r="D56" s="89">
        <v>0</v>
      </c>
      <c r="E56" s="64">
        <v>0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  <c r="L56" s="64">
        <v>0</v>
      </c>
      <c r="M56" s="64">
        <v>0</v>
      </c>
      <c r="N56" s="64">
        <v>0</v>
      </c>
      <c r="O56" s="64">
        <v>0</v>
      </c>
      <c r="P56" s="89">
        <f t="shared" si="22"/>
        <v>10000</v>
      </c>
      <c r="Q56" s="89">
        <f t="shared" si="23"/>
        <v>2500</v>
      </c>
      <c r="R56" s="89">
        <f t="shared" si="24"/>
        <v>2500</v>
      </c>
      <c r="S56" s="89">
        <f t="shared" si="25"/>
        <v>10000</v>
      </c>
      <c r="T56" s="89">
        <f t="shared" si="26"/>
        <v>25000</v>
      </c>
      <c r="U56" s="89">
        <f t="shared" si="27"/>
        <v>0</v>
      </c>
      <c r="V56" s="62">
        <v>3720</v>
      </c>
      <c r="W56" s="64"/>
      <c r="X56" s="64"/>
      <c r="Y56" s="64"/>
      <c r="Z56" s="64"/>
    </row>
    <row r="57" spans="1:26" x14ac:dyDescent="0.35">
      <c r="A57" s="62">
        <v>3820</v>
      </c>
      <c r="B57" s="63" t="s">
        <v>41</v>
      </c>
      <c r="C57" s="64">
        <f>+'EGRESOS (2)'!C56</f>
        <v>31500</v>
      </c>
      <c r="D57" s="89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64">
        <v>0</v>
      </c>
      <c r="M57" s="64">
        <v>0</v>
      </c>
      <c r="N57" s="64">
        <v>0</v>
      </c>
      <c r="O57" s="64">
        <v>0</v>
      </c>
      <c r="P57" s="64">
        <v>31500</v>
      </c>
      <c r="Q57" s="64">
        <v>0</v>
      </c>
      <c r="R57" s="64">
        <v>0</v>
      </c>
      <c r="S57" s="64">
        <v>0</v>
      </c>
      <c r="T57" s="89">
        <f t="shared" si="26"/>
        <v>31500</v>
      </c>
      <c r="U57" s="89">
        <f t="shared" si="27"/>
        <v>0</v>
      </c>
      <c r="V57" s="62">
        <v>3750</v>
      </c>
      <c r="W57" s="64"/>
      <c r="X57" s="64"/>
      <c r="Y57" s="64"/>
      <c r="Z57" s="64"/>
    </row>
    <row r="58" spans="1:26" x14ac:dyDescent="0.35">
      <c r="A58" s="62">
        <v>3830</v>
      </c>
      <c r="B58" s="63" t="s">
        <v>79</v>
      </c>
      <c r="C58" s="64">
        <f>+'EGRESOS (2)'!C57</f>
        <v>220000</v>
      </c>
      <c r="D58" s="89">
        <v>0</v>
      </c>
      <c r="E58" s="64">
        <v>45000</v>
      </c>
      <c r="F58" s="64">
        <v>0</v>
      </c>
      <c r="G58" s="64">
        <v>35000</v>
      </c>
      <c r="H58" s="64">
        <v>0</v>
      </c>
      <c r="I58" s="64">
        <v>35000</v>
      </c>
      <c r="J58" s="64">
        <v>0</v>
      </c>
      <c r="K58" s="64">
        <v>35000</v>
      </c>
      <c r="L58" s="64">
        <v>0</v>
      </c>
      <c r="M58" s="64">
        <v>35000</v>
      </c>
      <c r="N58" s="64">
        <v>35000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89">
        <f t="shared" si="26"/>
        <v>220000</v>
      </c>
      <c r="U58" s="89">
        <f t="shared" si="27"/>
        <v>0</v>
      </c>
      <c r="V58" s="62">
        <v>3790</v>
      </c>
      <c r="W58" s="64"/>
      <c r="X58" s="64"/>
      <c r="Y58" s="64"/>
      <c r="Z58" s="64"/>
    </row>
    <row r="59" spans="1:26" x14ac:dyDescent="0.35">
      <c r="A59" s="62">
        <v>3920</v>
      </c>
      <c r="B59" s="63" t="s">
        <v>80</v>
      </c>
      <c r="C59" s="64">
        <f>+'EGRESOS (2)'!C58</f>
        <v>61000</v>
      </c>
      <c r="D59" s="89">
        <v>0</v>
      </c>
      <c r="E59" s="64">
        <v>0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4">
        <v>0</v>
      </c>
      <c r="N59" s="64">
        <v>0</v>
      </c>
      <c r="O59" s="64">
        <v>0</v>
      </c>
      <c r="P59" s="89">
        <f t="shared" si="22"/>
        <v>24400</v>
      </c>
      <c r="Q59" s="89">
        <f t="shared" si="23"/>
        <v>6100</v>
      </c>
      <c r="R59" s="89">
        <f t="shared" si="24"/>
        <v>6100</v>
      </c>
      <c r="S59" s="89">
        <f t="shared" si="25"/>
        <v>24400</v>
      </c>
      <c r="T59" s="89">
        <f t="shared" si="26"/>
        <v>61000</v>
      </c>
      <c r="U59" s="89">
        <f t="shared" si="27"/>
        <v>0</v>
      </c>
      <c r="V59" s="62">
        <v>3820</v>
      </c>
      <c r="W59" s="64"/>
      <c r="X59" s="64"/>
      <c r="Y59" s="64"/>
      <c r="Z59" s="64"/>
    </row>
    <row r="60" spans="1:26" x14ac:dyDescent="0.35">
      <c r="A60" s="62">
        <v>3960</v>
      </c>
      <c r="B60" s="63" t="s">
        <v>42</v>
      </c>
      <c r="C60" s="64">
        <f>+'EGRESOS (2)'!C59</f>
        <v>6800</v>
      </c>
      <c r="D60" s="89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  <c r="L60" s="64">
        <v>0</v>
      </c>
      <c r="M60" s="64">
        <v>0</v>
      </c>
      <c r="N60" s="64">
        <v>0</v>
      </c>
      <c r="O60" s="64">
        <v>0</v>
      </c>
      <c r="P60" s="89">
        <f t="shared" si="22"/>
        <v>2720</v>
      </c>
      <c r="Q60" s="89">
        <f t="shared" si="23"/>
        <v>680</v>
      </c>
      <c r="R60" s="89">
        <f t="shared" si="24"/>
        <v>680</v>
      </c>
      <c r="S60" s="89">
        <f t="shared" si="25"/>
        <v>2720</v>
      </c>
      <c r="T60" s="89">
        <f t="shared" si="26"/>
        <v>6800</v>
      </c>
      <c r="U60" s="89">
        <f t="shared" si="27"/>
        <v>0</v>
      </c>
      <c r="V60" s="62">
        <v>3830</v>
      </c>
      <c r="W60" s="2"/>
      <c r="X60" s="2"/>
      <c r="Y60" s="2"/>
      <c r="Z60" s="2"/>
    </row>
    <row r="61" spans="1:26" x14ac:dyDescent="0.35">
      <c r="A61" s="62"/>
      <c r="B61" s="63"/>
      <c r="C61" s="64"/>
      <c r="D61" s="89">
        <v>0</v>
      </c>
      <c r="E61" s="89">
        <f t="shared" ref="E61" si="34">(+C61*$E$3)*$E$4</f>
        <v>0</v>
      </c>
      <c r="F61" s="89">
        <f t="shared" ref="F61" si="35">(+C61*$E$3)*$F$4</f>
        <v>0</v>
      </c>
      <c r="G61" s="89"/>
      <c r="H61" s="89"/>
      <c r="I61" s="89">
        <f t="shared" ref="I61" si="36">(+C61*$I$3)*$I$4</f>
        <v>0</v>
      </c>
      <c r="J61" s="89">
        <f t="shared" ref="J61" si="37">(+C61*$I$3)*$J$4</f>
        <v>0</v>
      </c>
      <c r="K61" s="89">
        <f t="shared" ref="K61" si="38">(+C61*$K$3)*$K$4</f>
        <v>0</v>
      </c>
      <c r="L61" s="89">
        <f t="shared" ref="L61" si="39">(+C61*$L$3)*$L$4</f>
        <v>0</v>
      </c>
      <c r="M61" s="89">
        <f t="shared" ref="M61" si="40">(+C61*$M$3)*$M$4</f>
        <v>0</v>
      </c>
      <c r="N61" s="89">
        <f t="shared" ref="N61" si="41">(+C61*$N$3)*$N$4</f>
        <v>0</v>
      </c>
      <c r="O61" s="89">
        <f t="shared" ref="O61" si="42">(+C61*$O$3)*$O$4</f>
        <v>0</v>
      </c>
      <c r="P61" s="89">
        <f t="shared" si="22"/>
        <v>0</v>
      </c>
      <c r="Q61" s="89">
        <f t="shared" si="23"/>
        <v>0</v>
      </c>
      <c r="R61" s="89">
        <f t="shared" si="24"/>
        <v>0</v>
      </c>
      <c r="S61" s="89">
        <f t="shared" si="25"/>
        <v>0</v>
      </c>
      <c r="T61" s="89">
        <f t="shared" ref="T61" si="43">SUM(E61:S61)</f>
        <v>0</v>
      </c>
      <c r="U61" s="89"/>
      <c r="V61" s="62"/>
      <c r="W61" s="64"/>
      <c r="X61" s="64"/>
      <c r="Y61" s="64"/>
      <c r="Z61" s="64"/>
    </row>
    <row r="62" spans="1:26" x14ac:dyDescent="0.35">
      <c r="A62" s="65"/>
      <c r="B62" s="66" t="s">
        <v>67</v>
      </c>
      <c r="C62" s="90">
        <f t="shared" ref="C62:U62" si="44">SUM(C32:C61)</f>
        <v>17753154.449999999</v>
      </c>
      <c r="D62" s="90">
        <f t="shared" si="44"/>
        <v>0</v>
      </c>
      <c r="E62" s="90">
        <f t="shared" si="44"/>
        <v>1845000</v>
      </c>
      <c r="F62" s="90">
        <f t="shared" si="44"/>
        <v>800000</v>
      </c>
      <c r="G62" s="90">
        <f t="shared" si="44"/>
        <v>835000</v>
      </c>
      <c r="H62" s="90">
        <f t="shared" si="44"/>
        <v>1200000</v>
      </c>
      <c r="I62" s="90">
        <f t="shared" si="44"/>
        <v>2035000</v>
      </c>
      <c r="J62" s="90">
        <f t="shared" si="44"/>
        <v>800000</v>
      </c>
      <c r="K62" s="90">
        <f t="shared" si="44"/>
        <v>115000</v>
      </c>
      <c r="L62" s="90">
        <f t="shared" si="44"/>
        <v>1600000</v>
      </c>
      <c r="M62" s="90">
        <f t="shared" si="44"/>
        <v>835000</v>
      </c>
      <c r="N62" s="90">
        <f t="shared" si="44"/>
        <v>90000</v>
      </c>
      <c r="O62" s="90">
        <f t="shared" si="44"/>
        <v>0</v>
      </c>
      <c r="P62" s="90">
        <f t="shared" si="44"/>
        <v>6371361.3059999999</v>
      </c>
      <c r="Q62" s="90">
        <f t="shared" si="44"/>
        <v>151965.524</v>
      </c>
      <c r="R62" s="90">
        <f t="shared" si="44"/>
        <v>151965.524</v>
      </c>
      <c r="S62" s="90">
        <f t="shared" si="44"/>
        <v>922862.09600000002</v>
      </c>
      <c r="T62" s="90">
        <f t="shared" si="44"/>
        <v>17753154.449999999</v>
      </c>
      <c r="U62" s="90">
        <f t="shared" si="44"/>
        <v>0</v>
      </c>
      <c r="V62" s="62">
        <v>3980</v>
      </c>
      <c r="W62" s="67"/>
      <c r="X62" s="67"/>
      <c r="Y62" s="67"/>
      <c r="Z62" s="67"/>
    </row>
    <row r="63" spans="1:26" x14ac:dyDescent="0.35">
      <c r="A63" s="62">
        <v>5110</v>
      </c>
      <c r="B63" s="63" t="s">
        <v>77</v>
      </c>
      <c r="C63" s="64">
        <f>+'EGRESOS (2)'!C62</f>
        <v>15000</v>
      </c>
      <c r="D63" s="89">
        <v>0</v>
      </c>
      <c r="E63" s="89">
        <v>0</v>
      </c>
      <c r="F63" s="89">
        <v>0</v>
      </c>
      <c r="G63" s="89">
        <v>0</v>
      </c>
      <c r="H63" s="89">
        <v>0</v>
      </c>
      <c r="I63" s="89">
        <v>0</v>
      </c>
      <c r="J63" s="89">
        <v>0</v>
      </c>
      <c r="K63" s="89">
        <v>0</v>
      </c>
      <c r="L63" s="89">
        <v>0</v>
      </c>
      <c r="M63" s="89">
        <v>0</v>
      </c>
      <c r="N63" s="89">
        <v>0</v>
      </c>
      <c r="O63" s="89">
        <v>0</v>
      </c>
      <c r="P63" s="89">
        <v>15000</v>
      </c>
      <c r="Q63" s="89">
        <v>0</v>
      </c>
      <c r="R63" s="89">
        <v>0</v>
      </c>
      <c r="S63" s="89">
        <v>0</v>
      </c>
      <c r="T63" s="89">
        <f t="shared" ref="T63:T65" si="45">SUM(E63:S63)</f>
        <v>15000</v>
      </c>
      <c r="U63" s="89">
        <f>+T63-C63</f>
        <v>0</v>
      </c>
      <c r="V63" s="64"/>
      <c r="W63" s="64"/>
      <c r="X63" s="64"/>
      <c r="Y63" s="64"/>
      <c r="Z63" s="64"/>
    </row>
    <row r="64" spans="1:26" x14ac:dyDescent="0.35">
      <c r="A64" s="62">
        <v>5150</v>
      </c>
      <c r="B64" s="63" t="s">
        <v>46</v>
      </c>
      <c r="C64" s="64">
        <f>+'EGRESOS (2)'!C63</f>
        <v>15000</v>
      </c>
      <c r="D64" s="89">
        <v>0</v>
      </c>
      <c r="E64" s="89">
        <v>0</v>
      </c>
      <c r="F64" s="89">
        <v>0</v>
      </c>
      <c r="G64" s="89">
        <v>0</v>
      </c>
      <c r="H64" s="89">
        <v>0</v>
      </c>
      <c r="I64" s="89">
        <v>0</v>
      </c>
      <c r="J64" s="89">
        <v>0</v>
      </c>
      <c r="K64" s="89">
        <v>0</v>
      </c>
      <c r="L64" s="89">
        <v>0</v>
      </c>
      <c r="M64" s="89">
        <v>0</v>
      </c>
      <c r="N64" s="89">
        <v>0</v>
      </c>
      <c r="O64" s="89">
        <v>0</v>
      </c>
      <c r="P64" s="89">
        <v>15000</v>
      </c>
      <c r="Q64" s="89">
        <v>0</v>
      </c>
      <c r="R64" s="89">
        <v>0</v>
      </c>
      <c r="S64" s="89">
        <v>0</v>
      </c>
      <c r="T64" s="89">
        <f t="shared" si="45"/>
        <v>15000</v>
      </c>
      <c r="U64" s="89">
        <f>+T64-C64</f>
        <v>0</v>
      </c>
      <c r="V64" s="64"/>
      <c r="W64" s="64"/>
      <c r="X64" s="64"/>
      <c r="Y64" s="64"/>
      <c r="Z64" s="64"/>
    </row>
    <row r="65" spans="1:26" x14ac:dyDescent="0.35">
      <c r="A65" s="62">
        <v>5910</v>
      </c>
      <c r="B65" s="63" t="s">
        <v>44</v>
      </c>
      <c r="C65" s="64">
        <f>+'EGRESOS (2)'!C64</f>
        <v>35000</v>
      </c>
      <c r="D65" s="89">
        <v>0</v>
      </c>
      <c r="E65" s="89">
        <v>0</v>
      </c>
      <c r="F65" s="89">
        <v>0</v>
      </c>
      <c r="G65" s="89">
        <v>0</v>
      </c>
      <c r="H65" s="89">
        <v>0</v>
      </c>
      <c r="I65" s="89">
        <v>0</v>
      </c>
      <c r="J65" s="89">
        <v>0</v>
      </c>
      <c r="K65" s="89">
        <v>0</v>
      </c>
      <c r="L65" s="89">
        <v>0</v>
      </c>
      <c r="M65" s="89">
        <v>0</v>
      </c>
      <c r="N65" s="89">
        <v>0</v>
      </c>
      <c r="O65" s="89">
        <v>0</v>
      </c>
      <c r="P65" s="89">
        <v>35000</v>
      </c>
      <c r="Q65" s="89">
        <v>0</v>
      </c>
      <c r="R65" s="89">
        <v>0</v>
      </c>
      <c r="S65" s="89">
        <v>0</v>
      </c>
      <c r="T65" s="89">
        <f t="shared" si="45"/>
        <v>35000</v>
      </c>
      <c r="U65" s="89">
        <f>+T65-C65</f>
        <v>0</v>
      </c>
      <c r="V65" s="64"/>
      <c r="W65" s="64"/>
      <c r="X65" s="64"/>
      <c r="Y65" s="64"/>
      <c r="Z65" s="64"/>
    </row>
    <row r="66" spans="1:26" s="13" customFormat="1" x14ac:dyDescent="0.35">
      <c r="A66" s="65"/>
      <c r="B66" s="66" t="s">
        <v>66</v>
      </c>
      <c r="C66" s="136">
        <f t="shared" ref="C66:T66" si="46">SUM(C63:C65)</f>
        <v>65000</v>
      </c>
      <c r="D66" s="90">
        <f t="shared" ref="D66" si="47">SUM(D63:D65)</f>
        <v>0</v>
      </c>
      <c r="E66" s="90">
        <f t="shared" si="46"/>
        <v>0</v>
      </c>
      <c r="F66" s="90">
        <f t="shared" si="46"/>
        <v>0</v>
      </c>
      <c r="G66" s="90">
        <f t="shared" si="46"/>
        <v>0</v>
      </c>
      <c r="H66" s="90">
        <f t="shared" ref="H66" si="48">SUM(H63:H65)</f>
        <v>0</v>
      </c>
      <c r="I66" s="90">
        <f t="shared" ref="I66:L66" si="49">SUM(I63:I65)</f>
        <v>0</v>
      </c>
      <c r="J66" s="90">
        <f t="shared" si="49"/>
        <v>0</v>
      </c>
      <c r="K66" s="90">
        <f t="shared" si="49"/>
        <v>0</v>
      </c>
      <c r="L66" s="90">
        <f t="shared" si="49"/>
        <v>0</v>
      </c>
      <c r="M66" s="90">
        <f t="shared" ref="M66:N66" si="50">SUM(M63:M65)</f>
        <v>0</v>
      </c>
      <c r="N66" s="90">
        <f t="shared" si="50"/>
        <v>0</v>
      </c>
      <c r="O66" s="90">
        <f t="shared" ref="O66" si="51">SUM(O63:O65)</f>
        <v>0</v>
      </c>
      <c r="P66" s="90">
        <f t="shared" si="46"/>
        <v>65000</v>
      </c>
      <c r="Q66" s="90">
        <f t="shared" si="46"/>
        <v>0</v>
      </c>
      <c r="R66" s="90">
        <f t="shared" ref="R66" si="52">SUM(R63:R65)</f>
        <v>0</v>
      </c>
      <c r="S66" s="90">
        <f>SUM(S63:S65)</f>
        <v>0</v>
      </c>
      <c r="T66" s="90">
        <f t="shared" si="46"/>
        <v>65000</v>
      </c>
      <c r="U66" s="89">
        <v>0</v>
      </c>
      <c r="V66" s="64"/>
      <c r="W66" s="64"/>
      <c r="X66" s="64"/>
      <c r="Y66" s="64"/>
      <c r="Z66" s="64"/>
    </row>
    <row r="67" spans="1:26" x14ac:dyDescent="0.35">
      <c r="A67" s="62">
        <v>6120</v>
      </c>
      <c r="B67" s="63" t="s">
        <v>117</v>
      </c>
      <c r="C67" s="64"/>
      <c r="D67" s="89">
        <v>0</v>
      </c>
      <c r="E67" s="89">
        <f>(+C67*$E$3)*$E$4</f>
        <v>0</v>
      </c>
      <c r="F67" s="89">
        <f>(+C67*$E$3)*$F$4</f>
        <v>0</v>
      </c>
      <c r="G67" s="89">
        <f t="shared" ref="G67:S67" si="53">(+D67*$E$3)*$F$4</f>
        <v>0</v>
      </c>
      <c r="H67" s="89">
        <f t="shared" si="53"/>
        <v>0</v>
      </c>
      <c r="I67" s="89">
        <f t="shared" si="53"/>
        <v>0</v>
      </c>
      <c r="J67" s="89">
        <f t="shared" si="53"/>
        <v>0</v>
      </c>
      <c r="K67" s="89">
        <f t="shared" si="53"/>
        <v>0</v>
      </c>
      <c r="L67" s="89">
        <f t="shared" si="53"/>
        <v>0</v>
      </c>
      <c r="M67" s="89">
        <f t="shared" si="53"/>
        <v>0</v>
      </c>
      <c r="N67" s="89">
        <f t="shared" si="53"/>
        <v>0</v>
      </c>
      <c r="O67" s="89">
        <f t="shared" si="53"/>
        <v>0</v>
      </c>
      <c r="P67" s="89">
        <f t="shared" si="53"/>
        <v>0</v>
      </c>
      <c r="Q67" s="89">
        <f t="shared" si="53"/>
        <v>0</v>
      </c>
      <c r="R67" s="89">
        <f t="shared" si="53"/>
        <v>0</v>
      </c>
      <c r="S67" s="89">
        <f t="shared" si="53"/>
        <v>0</v>
      </c>
      <c r="T67" s="89">
        <f>SUM(E67:S67)</f>
        <v>0</v>
      </c>
      <c r="U67" s="89">
        <f>+T67-C67</f>
        <v>0</v>
      </c>
      <c r="V67" s="64"/>
      <c r="W67" s="64"/>
      <c r="X67" s="64"/>
      <c r="Y67" s="64"/>
      <c r="Z67" s="64"/>
    </row>
    <row r="68" spans="1:26" x14ac:dyDescent="0.35">
      <c r="A68" s="62"/>
      <c r="B68" s="155" t="s">
        <v>116</v>
      </c>
      <c r="C68" s="156">
        <f>+C67</f>
        <v>0</v>
      </c>
      <c r="D68" s="156">
        <f t="shared" ref="D68" si="54">+D67</f>
        <v>0</v>
      </c>
      <c r="E68" s="156">
        <f t="shared" ref="E68:S68" si="55">+E67</f>
        <v>0</v>
      </c>
      <c r="F68" s="156">
        <f t="shared" si="55"/>
        <v>0</v>
      </c>
      <c r="G68" s="156">
        <f t="shared" si="55"/>
        <v>0</v>
      </c>
      <c r="H68" s="156">
        <f t="shared" ref="H68" si="56">+H67</f>
        <v>0</v>
      </c>
      <c r="I68" s="156">
        <f t="shared" ref="I68:L68" si="57">+I67</f>
        <v>0</v>
      </c>
      <c r="J68" s="156">
        <f t="shared" si="57"/>
        <v>0</v>
      </c>
      <c r="K68" s="156">
        <f t="shared" si="57"/>
        <v>0</v>
      </c>
      <c r="L68" s="156">
        <f t="shared" si="57"/>
        <v>0</v>
      </c>
      <c r="M68" s="156">
        <f t="shared" ref="M68:N68" si="58">+M67</f>
        <v>0</v>
      </c>
      <c r="N68" s="156">
        <f t="shared" si="58"/>
        <v>0</v>
      </c>
      <c r="O68" s="156">
        <f t="shared" ref="O68" si="59">+O67</f>
        <v>0</v>
      </c>
      <c r="P68" s="156">
        <f t="shared" si="55"/>
        <v>0</v>
      </c>
      <c r="Q68" s="156">
        <f t="shared" si="55"/>
        <v>0</v>
      </c>
      <c r="R68" s="156">
        <f t="shared" ref="R68" si="60">+R67</f>
        <v>0</v>
      </c>
      <c r="S68" s="156">
        <f t="shared" si="55"/>
        <v>0</v>
      </c>
      <c r="T68" s="156">
        <f>SUM(E68:S68)</f>
        <v>0</v>
      </c>
      <c r="U68" s="89">
        <f>+T68-C68</f>
        <v>0</v>
      </c>
      <c r="V68" s="64"/>
      <c r="W68" s="64"/>
      <c r="X68" s="64"/>
      <c r="Y68" s="64"/>
      <c r="Z68" s="64"/>
    </row>
    <row r="69" spans="1:26" x14ac:dyDescent="0.35">
      <c r="A69" s="203" t="s">
        <v>73</v>
      </c>
      <c r="B69" s="203"/>
      <c r="C69" s="91">
        <f t="shared" ref="C69:T69" si="61">+C21+C31+C62+C66+C68</f>
        <v>29474579.219999999</v>
      </c>
      <c r="D69" s="91">
        <f t="shared" si="61"/>
        <v>0</v>
      </c>
      <c r="E69" s="91">
        <f t="shared" si="61"/>
        <v>1845000</v>
      </c>
      <c r="F69" s="91">
        <f t="shared" si="61"/>
        <v>800000</v>
      </c>
      <c r="G69" s="91">
        <f t="shared" si="61"/>
        <v>835000</v>
      </c>
      <c r="H69" s="91">
        <f t="shared" si="61"/>
        <v>1200000</v>
      </c>
      <c r="I69" s="91">
        <f t="shared" si="61"/>
        <v>2035000</v>
      </c>
      <c r="J69" s="91">
        <f t="shared" si="61"/>
        <v>800000</v>
      </c>
      <c r="K69" s="91">
        <f t="shared" si="61"/>
        <v>115000</v>
      </c>
      <c r="L69" s="91">
        <f t="shared" si="61"/>
        <v>1600000</v>
      </c>
      <c r="M69" s="91">
        <f t="shared" si="61"/>
        <v>835000</v>
      </c>
      <c r="N69" s="91">
        <f t="shared" si="61"/>
        <v>90000</v>
      </c>
      <c r="O69" s="91">
        <f t="shared" si="61"/>
        <v>0</v>
      </c>
      <c r="P69" s="91">
        <f t="shared" si="61"/>
        <v>6571769.7060000002</v>
      </c>
      <c r="Q69" s="91">
        <f t="shared" si="61"/>
        <v>185817.62400000001</v>
      </c>
      <c r="R69" s="91">
        <f t="shared" si="61"/>
        <v>185817.62400000001</v>
      </c>
      <c r="S69" s="91">
        <f t="shared" si="61"/>
        <v>12376174.266000001</v>
      </c>
      <c r="T69" s="91">
        <f t="shared" si="61"/>
        <v>29474579.219999999</v>
      </c>
      <c r="U69" s="91">
        <f>+U21+U31+U62+U66</f>
        <v>0</v>
      </c>
      <c r="V69" s="67"/>
      <c r="W69" s="67"/>
      <c r="X69" s="67"/>
      <c r="Y69" s="67"/>
      <c r="Z69" s="67"/>
    </row>
    <row r="70" spans="1:26" s="13" customFormat="1" x14ac:dyDescent="0.35">
      <c r="A70" s="203" t="s">
        <v>73</v>
      </c>
      <c r="B70" s="203"/>
      <c r="C70" s="91">
        <f>+'EGRESOS (2)'!C66</f>
        <v>29474579.219999999</v>
      </c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68"/>
      <c r="W70" s="68"/>
      <c r="X70" s="68"/>
      <c r="Y70" s="68"/>
      <c r="Z70" s="68"/>
    </row>
    <row r="71" spans="1:26" x14ac:dyDescent="0.35">
      <c r="A71" s="30"/>
      <c r="B71" s="31"/>
      <c r="C71" s="92">
        <f>+C69-C70</f>
        <v>0</v>
      </c>
      <c r="D71" s="94">
        <f t="shared" ref="D71:S71" si="62">+D62-D20</f>
        <v>0</v>
      </c>
      <c r="E71" s="94">
        <f t="shared" si="62"/>
        <v>1845000</v>
      </c>
      <c r="F71" s="94">
        <f t="shared" si="62"/>
        <v>800000</v>
      </c>
      <c r="G71" s="94">
        <f t="shared" si="62"/>
        <v>835000</v>
      </c>
      <c r="H71" s="94">
        <f t="shared" si="62"/>
        <v>1200000</v>
      </c>
      <c r="I71" s="94">
        <f t="shared" si="62"/>
        <v>2035000</v>
      </c>
      <c r="J71" s="94">
        <f t="shared" si="62"/>
        <v>800000</v>
      </c>
      <c r="K71" s="94">
        <f t="shared" si="62"/>
        <v>115000</v>
      </c>
      <c r="L71" s="94">
        <f t="shared" si="62"/>
        <v>1600000</v>
      </c>
      <c r="M71" s="94">
        <f t="shared" si="62"/>
        <v>835000</v>
      </c>
      <c r="N71" s="94">
        <f t="shared" si="62"/>
        <v>90000</v>
      </c>
      <c r="O71" s="94">
        <f t="shared" si="62"/>
        <v>0</v>
      </c>
      <c r="P71" s="94">
        <f t="shared" si="62"/>
        <v>6371361.3059999999</v>
      </c>
      <c r="Q71" s="94">
        <f t="shared" si="62"/>
        <v>151965.524</v>
      </c>
      <c r="R71" s="94">
        <f t="shared" si="62"/>
        <v>151965.524</v>
      </c>
      <c r="S71" s="94">
        <f t="shared" si="62"/>
        <v>682096.09600000002</v>
      </c>
      <c r="T71" s="94">
        <f>+T69+U21</f>
        <v>29474579.219999999</v>
      </c>
      <c r="U71" s="93"/>
      <c r="V71" s="32"/>
      <c r="W71" s="32"/>
      <c r="X71" s="32"/>
      <c r="Y71" s="32"/>
      <c r="Z71" s="32"/>
    </row>
    <row r="72" spans="1:26" x14ac:dyDescent="0.35">
      <c r="A72" s="30"/>
      <c r="B72" s="31"/>
      <c r="C72" s="92">
        <f>+INGRESOS!D9</f>
        <v>0</v>
      </c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4"/>
      <c r="U72" s="93"/>
      <c r="V72" s="32"/>
      <c r="W72" s="32"/>
      <c r="X72" s="32"/>
      <c r="Y72" s="32"/>
      <c r="Z72" s="32"/>
    </row>
    <row r="73" spans="1:26" x14ac:dyDescent="0.35">
      <c r="A73" s="30"/>
      <c r="B73" s="31"/>
      <c r="C73" s="93">
        <f>+C69-C72</f>
        <v>29474579.219999999</v>
      </c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32"/>
      <c r="W73" s="32"/>
      <c r="X73" s="32"/>
      <c r="Y73" s="32"/>
      <c r="Z73" s="32"/>
    </row>
    <row r="74" spans="1:26" ht="9" customHeight="1" x14ac:dyDescent="0.35">
      <c r="A74" s="30"/>
      <c r="B74" s="31"/>
      <c r="C74" s="93"/>
      <c r="D74" s="94" t="e">
        <f>+B65-37000</f>
        <v>#VALUE!</v>
      </c>
      <c r="E74" s="94">
        <f>+C65-37000</f>
        <v>-2000</v>
      </c>
      <c r="F74" s="93"/>
      <c r="G74" s="94">
        <f>+E65-37000</f>
        <v>-37000</v>
      </c>
      <c r="H74" s="94">
        <f>+F65-37000</f>
        <v>-37000</v>
      </c>
      <c r="I74" s="94">
        <f>+F65-37000</f>
        <v>-37000</v>
      </c>
      <c r="J74" s="93"/>
      <c r="K74" s="94">
        <f>+I65-37000</f>
        <v>-37000</v>
      </c>
      <c r="L74" s="94">
        <f>+J65-37000</f>
        <v>-37000</v>
      </c>
      <c r="M74" s="94">
        <f>+K65-37000</f>
        <v>-37000</v>
      </c>
      <c r="N74" s="94">
        <f>+L65-37000</f>
        <v>-37000</v>
      </c>
      <c r="O74" s="94">
        <f>+M65-37000</f>
        <v>-37000</v>
      </c>
      <c r="P74" s="93"/>
      <c r="Q74" s="93"/>
      <c r="R74" s="93"/>
      <c r="S74" s="93"/>
      <c r="T74" s="93"/>
      <c r="U74" s="93"/>
      <c r="V74" s="32"/>
      <c r="W74" s="32"/>
      <c r="X74" s="32"/>
      <c r="Y74" s="32"/>
      <c r="Z74" s="32"/>
    </row>
    <row r="75" spans="1:26" x14ac:dyDescent="0.35">
      <c r="A75" s="30"/>
      <c r="B75" s="31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32"/>
      <c r="W75" s="32"/>
      <c r="X75" s="32"/>
      <c r="Y75" s="32"/>
      <c r="Z75" s="32"/>
    </row>
    <row r="76" spans="1:26" s="16" customFormat="1" x14ac:dyDescent="0.35">
      <c r="A76" s="30"/>
      <c r="B76" s="31"/>
      <c r="C76" s="94">
        <f>+C66+C60+C55+C54+C52+C41+C26+C63</f>
        <v>641800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38"/>
      <c r="W76" s="38"/>
      <c r="X76" s="38"/>
      <c r="Y76" s="38"/>
      <c r="Z76" s="38"/>
    </row>
    <row r="77" spans="1:26" s="16" customFormat="1" x14ac:dyDescent="0.35">
      <c r="A77" s="30"/>
      <c r="B77" s="31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94"/>
      <c r="U77" s="94"/>
      <c r="V77" s="38"/>
      <c r="W77" s="38"/>
      <c r="X77" s="38"/>
      <c r="Y77" s="38"/>
      <c r="Z77" s="38"/>
    </row>
    <row r="78" spans="1:26" s="16" customFormat="1" x14ac:dyDescent="0.35">
      <c r="A78" s="30"/>
      <c r="B78" s="31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38"/>
      <c r="W78" s="38"/>
      <c r="X78" s="38"/>
      <c r="Y78" s="38"/>
      <c r="Z78" s="38"/>
    </row>
    <row r="79" spans="1:26" s="16" customFormat="1" x14ac:dyDescent="0.35">
      <c r="A79" s="30"/>
      <c r="B79" s="31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38"/>
      <c r="W79" s="38"/>
      <c r="X79" s="38"/>
      <c r="Y79" s="38"/>
      <c r="Z79" s="38"/>
    </row>
    <row r="80" spans="1:26" s="16" customFormat="1" x14ac:dyDescent="0.35">
      <c r="A80" s="30"/>
      <c r="B80" s="31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38"/>
      <c r="W80" s="38"/>
      <c r="X80" s="38"/>
      <c r="Y80" s="38"/>
      <c r="Z80" s="38"/>
    </row>
    <row r="81" spans="1:26" s="16" customFormat="1" x14ac:dyDescent="0.35">
      <c r="A81" s="30"/>
      <c r="B81" s="31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4"/>
      <c r="V81" s="38"/>
      <c r="W81" s="38"/>
      <c r="X81" s="38"/>
      <c r="Y81" s="38"/>
      <c r="Z81" s="38"/>
    </row>
    <row r="82" spans="1:26" s="16" customFormat="1" x14ac:dyDescent="0.35">
      <c r="A82" s="30"/>
      <c r="B82" s="31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4"/>
      <c r="V82" s="38"/>
      <c r="W82" s="38"/>
      <c r="X82" s="38"/>
      <c r="Y82" s="38"/>
      <c r="Z82" s="38"/>
    </row>
    <row r="83" spans="1:26" s="16" customFormat="1" x14ac:dyDescent="0.35">
      <c r="A83" s="30"/>
      <c r="B83" s="31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94"/>
      <c r="U83" s="94"/>
      <c r="V83" s="38"/>
      <c r="W83" s="38"/>
      <c r="X83" s="38"/>
      <c r="Y83" s="38"/>
      <c r="Z83" s="38"/>
    </row>
    <row r="84" spans="1:26" s="16" customFormat="1" x14ac:dyDescent="0.35">
      <c r="A84" s="30"/>
      <c r="B84" s="31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94"/>
      <c r="U84" s="94"/>
      <c r="V84" s="38"/>
      <c r="W84" s="38"/>
      <c r="X84" s="38"/>
      <c r="Y84" s="38"/>
      <c r="Z84" s="38"/>
    </row>
    <row r="87" spans="1:26" s="45" customFormat="1" x14ac:dyDescent="0.35">
      <c r="A87" s="42"/>
      <c r="B87" s="43"/>
      <c r="C87" s="95"/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44"/>
      <c r="W87" s="44"/>
      <c r="X87" s="44"/>
      <c r="Y87" s="44"/>
      <c r="Z87" s="44"/>
    </row>
    <row r="88" spans="1:26" s="45" customFormat="1" x14ac:dyDescent="0.35">
      <c r="A88" s="42"/>
      <c r="B88" s="43"/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44"/>
      <c r="W88" s="44"/>
      <c r="X88" s="44"/>
      <c r="Y88" s="44"/>
      <c r="Z88" s="44"/>
    </row>
    <row r="89" spans="1:26" s="45" customFormat="1" x14ac:dyDescent="0.35">
      <c r="A89" s="42"/>
      <c r="B89" s="43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44"/>
      <c r="W89" s="44"/>
      <c r="X89" s="44"/>
      <c r="Y89" s="44"/>
      <c r="Z89" s="44"/>
    </row>
    <row r="90" spans="1:26" s="45" customFormat="1" x14ac:dyDescent="0.35">
      <c r="A90" s="42"/>
      <c r="B90" s="43"/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44"/>
      <c r="W90" s="44"/>
      <c r="X90" s="44"/>
      <c r="Y90" s="44"/>
      <c r="Z90" s="44"/>
    </row>
    <row r="91" spans="1:26" s="45" customFormat="1" x14ac:dyDescent="0.35">
      <c r="A91" s="42"/>
      <c r="B91" s="43"/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44"/>
      <c r="W91" s="44"/>
      <c r="X91" s="44"/>
      <c r="Y91" s="44"/>
      <c r="Z91" s="44"/>
    </row>
    <row r="92" spans="1:26" s="45" customFormat="1" x14ac:dyDescent="0.35">
      <c r="A92" s="42"/>
      <c r="B92" s="43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44"/>
      <c r="W92" s="44"/>
      <c r="X92" s="44"/>
      <c r="Y92" s="44"/>
      <c r="Z92" s="44"/>
    </row>
    <row r="93" spans="1:26" s="45" customFormat="1" x14ac:dyDescent="0.35">
      <c r="A93" s="42"/>
      <c r="B93" s="43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44"/>
      <c r="W93" s="44"/>
      <c r="X93" s="44"/>
      <c r="Y93" s="44"/>
      <c r="Z93" s="44"/>
    </row>
    <row r="94" spans="1:26" s="45" customFormat="1" x14ac:dyDescent="0.35">
      <c r="A94" s="42"/>
      <c r="B94" s="43"/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44"/>
      <c r="W94" s="44"/>
      <c r="X94" s="44"/>
      <c r="Y94" s="44"/>
      <c r="Z94" s="44"/>
    </row>
    <row r="95" spans="1:26" s="45" customFormat="1" x14ac:dyDescent="0.35">
      <c r="A95" s="42"/>
      <c r="B95" s="43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44"/>
      <c r="W95" s="44"/>
      <c r="X95" s="44"/>
      <c r="Y95" s="44"/>
      <c r="Z95" s="44"/>
    </row>
    <row r="96" spans="1:26" s="45" customFormat="1" x14ac:dyDescent="0.35">
      <c r="A96" s="42"/>
      <c r="B96" s="43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44"/>
      <c r="W96" s="44"/>
      <c r="X96" s="44"/>
      <c r="Y96" s="44"/>
      <c r="Z96" s="44"/>
    </row>
    <row r="97" spans="1:26" s="45" customFormat="1" x14ac:dyDescent="0.35">
      <c r="A97" s="42"/>
      <c r="B97" s="43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44"/>
      <c r="W97" s="44"/>
      <c r="X97" s="44"/>
      <c r="Y97" s="44"/>
      <c r="Z97" s="44"/>
    </row>
    <row r="98" spans="1:26" s="45" customFormat="1" x14ac:dyDescent="0.35">
      <c r="A98" s="42"/>
      <c r="B98" s="43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44"/>
      <c r="W98" s="44"/>
      <c r="X98" s="44"/>
      <c r="Y98" s="44"/>
      <c r="Z98" s="44"/>
    </row>
    <row r="99" spans="1:26" s="45" customFormat="1" x14ac:dyDescent="0.35">
      <c r="A99" s="42"/>
      <c r="B99" s="43"/>
      <c r="C99" s="95"/>
      <c r="D99" s="95"/>
      <c r="E99" s="95"/>
      <c r="F99" s="95"/>
      <c r="G99" s="95"/>
      <c r="H99" s="95"/>
      <c r="I99" s="95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44"/>
      <c r="W99" s="44"/>
      <c r="X99" s="44"/>
      <c r="Y99" s="44"/>
      <c r="Z99" s="44"/>
    </row>
    <row r="100" spans="1:26" s="45" customFormat="1" x14ac:dyDescent="0.35">
      <c r="A100" s="42"/>
      <c r="B100" s="43"/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44"/>
      <c r="W100" s="44"/>
      <c r="X100" s="44"/>
      <c r="Y100" s="44"/>
      <c r="Z100" s="44"/>
    </row>
    <row r="101" spans="1:26" s="45" customFormat="1" x14ac:dyDescent="0.35">
      <c r="A101" s="42"/>
      <c r="B101" s="43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44"/>
      <c r="W101" s="44"/>
      <c r="X101" s="44"/>
      <c r="Y101" s="44"/>
      <c r="Z101" s="44"/>
    </row>
    <row r="102" spans="1:26" s="45" customFormat="1" x14ac:dyDescent="0.35">
      <c r="A102" s="42"/>
      <c r="B102" s="43"/>
      <c r="C102" s="95"/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44"/>
      <c r="W102" s="44"/>
      <c r="X102" s="44"/>
      <c r="Y102" s="44"/>
      <c r="Z102" s="44"/>
    </row>
    <row r="103" spans="1:26" s="45" customFormat="1" x14ac:dyDescent="0.35">
      <c r="A103" s="42"/>
      <c r="B103" s="43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44"/>
      <c r="W103" s="44"/>
      <c r="X103" s="44"/>
      <c r="Y103" s="44"/>
      <c r="Z103" s="44"/>
    </row>
    <row r="104" spans="1:26" s="45" customFormat="1" x14ac:dyDescent="0.35">
      <c r="A104" s="42"/>
      <c r="B104" s="43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44"/>
      <c r="W104" s="44"/>
      <c r="X104" s="44"/>
      <c r="Y104" s="44"/>
      <c r="Z104" s="44"/>
    </row>
    <row r="105" spans="1:26" s="45" customFormat="1" x14ac:dyDescent="0.35">
      <c r="A105" s="42"/>
      <c r="B105" s="43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44"/>
      <c r="W105" s="44"/>
      <c r="X105" s="44"/>
      <c r="Y105" s="44"/>
      <c r="Z105" s="44"/>
    </row>
    <row r="106" spans="1:26" s="45" customFormat="1" x14ac:dyDescent="0.35">
      <c r="A106" s="42"/>
      <c r="B106" s="43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44"/>
      <c r="W106" s="44"/>
      <c r="X106" s="44"/>
      <c r="Y106" s="44"/>
      <c r="Z106" s="44"/>
    </row>
    <row r="107" spans="1:26" s="45" customFormat="1" x14ac:dyDescent="0.35">
      <c r="A107" s="42"/>
      <c r="B107" s="43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44"/>
      <c r="W107" s="44"/>
      <c r="X107" s="44"/>
      <c r="Y107" s="44"/>
      <c r="Z107" s="44"/>
    </row>
    <row r="108" spans="1:26" s="45" customFormat="1" x14ac:dyDescent="0.35">
      <c r="A108" s="42"/>
      <c r="B108" s="43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44"/>
      <c r="W108" s="44"/>
      <c r="X108" s="44"/>
      <c r="Y108" s="44"/>
      <c r="Z108" s="44"/>
    </row>
    <row r="109" spans="1:26" s="45" customFormat="1" x14ac:dyDescent="0.35">
      <c r="A109" s="42"/>
      <c r="B109" s="43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44"/>
      <c r="W109" s="44"/>
      <c r="X109" s="44"/>
      <c r="Y109" s="44"/>
      <c r="Z109" s="44"/>
    </row>
    <row r="110" spans="1:26" s="45" customFormat="1" x14ac:dyDescent="0.35">
      <c r="A110" s="42"/>
      <c r="B110" s="43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44"/>
      <c r="W110" s="44"/>
      <c r="X110" s="44"/>
      <c r="Y110" s="44"/>
      <c r="Z110" s="44"/>
    </row>
    <row r="111" spans="1:26" s="45" customFormat="1" x14ac:dyDescent="0.35">
      <c r="A111" s="42"/>
      <c r="B111" s="43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44"/>
      <c r="W111" s="44"/>
      <c r="X111" s="44"/>
      <c r="Y111" s="44"/>
      <c r="Z111" s="44"/>
    </row>
    <row r="112" spans="1:26" s="45" customFormat="1" x14ac:dyDescent="0.35">
      <c r="A112" s="42"/>
      <c r="B112" s="43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44"/>
      <c r="W112" s="44"/>
      <c r="X112" s="44"/>
      <c r="Y112" s="44"/>
      <c r="Z112" s="44"/>
    </row>
    <row r="113" spans="1:26" s="45" customFormat="1" x14ac:dyDescent="0.35">
      <c r="A113" s="42"/>
      <c r="B113" s="43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44"/>
      <c r="W113" s="44"/>
      <c r="X113" s="44"/>
      <c r="Y113" s="44"/>
      <c r="Z113" s="44"/>
    </row>
    <row r="114" spans="1:26" s="45" customFormat="1" x14ac:dyDescent="0.35">
      <c r="A114" s="42"/>
      <c r="B114" s="43"/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44"/>
      <c r="W114" s="44"/>
      <c r="X114" s="44"/>
      <c r="Y114" s="44"/>
      <c r="Z114" s="44"/>
    </row>
    <row r="115" spans="1:26" s="45" customFormat="1" x14ac:dyDescent="0.35">
      <c r="A115" s="42"/>
      <c r="B115" s="43"/>
      <c r="C115" s="95"/>
      <c r="D115" s="95"/>
      <c r="E115" s="95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44"/>
      <c r="W115" s="44"/>
      <c r="X115" s="44"/>
      <c r="Y115" s="44"/>
      <c r="Z115" s="44"/>
    </row>
    <row r="116" spans="1:26" s="45" customFormat="1" x14ac:dyDescent="0.35">
      <c r="A116" s="42"/>
      <c r="B116" s="43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44"/>
      <c r="W116" s="44"/>
      <c r="X116" s="44"/>
      <c r="Y116" s="44"/>
      <c r="Z116" s="44"/>
    </row>
    <row r="117" spans="1:26" s="45" customFormat="1" x14ac:dyDescent="0.35">
      <c r="A117" s="42"/>
      <c r="B117" s="43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44"/>
      <c r="W117" s="44"/>
      <c r="X117" s="44"/>
      <c r="Y117" s="44"/>
      <c r="Z117" s="44"/>
    </row>
    <row r="118" spans="1:26" s="45" customFormat="1" x14ac:dyDescent="0.35">
      <c r="A118" s="42"/>
      <c r="B118" s="43"/>
      <c r="C118" s="95"/>
      <c r="D118" s="95"/>
      <c r="E118" s="95"/>
      <c r="F118" s="95"/>
      <c r="G118" s="95"/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44"/>
      <c r="W118" s="44"/>
      <c r="X118" s="44"/>
      <c r="Y118" s="44"/>
      <c r="Z118" s="44"/>
    </row>
    <row r="119" spans="1:26" s="45" customFormat="1" x14ac:dyDescent="0.35">
      <c r="A119" s="42"/>
      <c r="B119" s="43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44"/>
      <c r="W119" s="44"/>
      <c r="X119" s="44"/>
      <c r="Y119" s="44"/>
      <c r="Z119" s="44"/>
    </row>
    <row r="120" spans="1:26" s="45" customFormat="1" x14ac:dyDescent="0.35">
      <c r="A120" s="42"/>
      <c r="B120" s="43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44"/>
      <c r="W120" s="44"/>
      <c r="X120" s="44"/>
      <c r="Y120" s="44"/>
      <c r="Z120" s="44"/>
    </row>
    <row r="121" spans="1:26" s="45" customFormat="1" x14ac:dyDescent="0.35">
      <c r="A121" s="42"/>
      <c r="B121" s="43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44"/>
      <c r="W121" s="44"/>
      <c r="X121" s="44"/>
      <c r="Y121" s="44"/>
      <c r="Z121" s="44"/>
    </row>
    <row r="122" spans="1:26" s="45" customFormat="1" x14ac:dyDescent="0.35">
      <c r="A122" s="42"/>
      <c r="B122" s="43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44"/>
      <c r="W122" s="44"/>
      <c r="X122" s="44"/>
      <c r="Y122" s="44"/>
      <c r="Z122" s="44"/>
    </row>
    <row r="123" spans="1:26" s="45" customFormat="1" x14ac:dyDescent="0.35">
      <c r="A123" s="42"/>
      <c r="B123" s="43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44"/>
      <c r="W123" s="44"/>
      <c r="X123" s="44"/>
      <c r="Y123" s="44"/>
      <c r="Z123" s="44"/>
    </row>
    <row r="124" spans="1:26" s="45" customFormat="1" x14ac:dyDescent="0.35">
      <c r="A124" s="42"/>
      <c r="B124" s="43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44"/>
      <c r="W124" s="44"/>
      <c r="X124" s="44"/>
      <c r="Y124" s="44"/>
      <c r="Z124" s="44"/>
    </row>
    <row r="125" spans="1:26" s="45" customFormat="1" x14ac:dyDescent="0.35">
      <c r="A125" s="42"/>
      <c r="B125" s="43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44"/>
      <c r="W125" s="44"/>
      <c r="X125" s="44"/>
      <c r="Y125" s="44"/>
      <c r="Z125" s="44"/>
    </row>
    <row r="126" spans="1:26" s="45" customFormat="1" x14ac:dyDescent="0.35">
      <c r="A126" s="42"/>
      <c r="B126" s="43"/>
      <c r="C126" s="95"/>
      <c r="D126" s="95"/>
      <c r="E126" s="95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44"/>
      <c r="W126" s="44"/>
      <c r="X126" s="44"/>
      <c r="Y126" s="44"/>
      <c r="Z126" s="44"/>
    </row>
    <row r="127" spans="1:26" s="45" customFormat="1" x14ac:dyDescent="0.35">
      <c r="A127" s="42"/>
      <c r="B127" s="43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44"/>
      <c r="W127" s="44"/>
      <c r="X127" s="44"/>
      <c r="Y127" s="44"/>
      <c r="Z127" s="44"/>
    </row>
    <row r="128" spans="1:26" s="45" customFormat="1" x14ac:dyDescent="0.35">
      <c r="A128" s="42"/>
      <c r="B128" s="43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44"/>
      <c r="W128" s="44"/>
      <c r="X128" s="44"/>
      <c r="Y128" s="44"/>
      <c r="Z128" s="44"/>
    </row>
    <row r="129" spans="1:26" s="45" customFormat="1" x14ac:dyDescent="0.35">
      <c r="A129" s="42"/>
      <c r="B129" s="43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44"/>
      <c r="W129" s="44"/>
      <c r="X129" s="44"/>
      <c r="Y129" s="44"/>
      <c r="Z129" s="44"/>
    </row>
    <row r="130" spans="1:26" s="45" customFormat="1" x14ac:dyDescent="0.35">
      <c r="A130" s="42"/>
      <c r="B130" s="43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44"/>
      <c r="W130" s="44"/>
      <c r="X130" s="44"/>
      <c r="Y130" s="44"/>
      <c r="Z130" s="44"/>
    </row>
    <row r="131" spans="1:26" s="45" customFormat="1" x14ac:dyDescent="0.35">
      <c r="A131" s="42"/>
      <c r="B131" s="43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44"/>
      <c r="W131" s="44"/>
      <c r="X131" s="44"/>
      <c r="Y131" s="44"/>
      <c r="Z131" s="44"/>
    </row>
    <row r="132" spans="1:26" s="45" customFormat="1" x14ac:dyDescent="0.35">
      <c r="A132" s="42"/>
      <c r="B132" s="43"/>
      <c r="C132" s="95"/>
      <c r="D132" s="95"/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44"/>
      <c r="W132" s="44"/>
      <c r="X132" s="44"/>
      <c r="Y132" s="44"/>
      <c r="Z132" s="44"/>
    </row>
    <row r="133" spans="1:26" s="45" customFormat="1" x14ac:dyDescent="0.35">
      <c r="A133" s="42"/>
      <c r="B133" s="43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44"/>
      <c r="W133" s="44"/>
      <c r="X133" s="44"/>
      <c r="Y133" s="44"/>
      <c r="Z133" s="44"/>
    </row>
    <row r="134" spans="1:26" s="45" customFormat="1" x14ac:dyDescent="0.35">
      <c r="A134" s="42"/>
      <c r="B134" s="43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44"/>
      <c r="W134" s="44"/>
      <c r="X134" s="44"/>
      <c r="Y134" s="44"/>
      <c r="Z134" s="44"/>
    </row>
    <row r="135" spans="1:26" s="45" customFormat="1" x14ac:dyDescent="0.35">
      <c r="A135" s="42"/>
      <c r="B135" s="43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44"/>
      <c r="W135" s="44"/>
      <c r="X135" s="44"/>
      <c r="Y135" s="44"/>
      <c r="Z135" s="44"/>
    </row>
    <row r="136" spans="1:26" s="45" customFormat="1" x14ac:dyDescent="0.35">
      <c r="A136" s="42"/>
      <c r="B136" s="43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44"/>
      <c r="W136" s="44"/>
      <c r="X136" s="44"/>
      <c r="Y136" s="44"/>
      <c r="Z136" s="44"/>
    </row>
    <row r="137" spans="1:26" s="45" customFormat="1" x14ac:dyDescent="0.35">
      <c r="A137" s="42"/>
      <c r="B137" s="43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44"/>
      <c r="W137" s="44"/>
      <c r="X137" s="44"/>
      <c r="Y137" s="44"/>
      <c r="Z137" s="44"/>
    </row>
    <row r="138" spans="1:26" s="45" customFormat="1" x14ac:dyDescent="0.35">
      <c r="A138" s="42"/>
      <c r="B138" s="43"/>
      <c r="C138" s="95"/>
      <c r="D138" s="95"/>
      <c r="E138" s="95"/>
      <c r="F138" s="95"/>
      <c r="G138" s="95"/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44"/>
      <c r="W138" s="44"/>
      <c r="X138" s="44"/>
      <c r="Y138" s="44"/>
      <c r="Z138" s="44"/>
    </row>
    <row r="139" spans="1:26" s="45" customFormat="1" x14ac:dyDescent="0.35">
      <c r="A139" s="42"/>
      <c r="B139" s="43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44"/>
      <c r="W139" s="44"/>
      <c r="X139" s="44"/>
      <c r="Y139" s="44"/>
      <c r="Z139" s="44"/>
    </row>
    <row r="140" spans="1:26" s="45" customFormat="1" x14ac:dyDescent="0.35">
      <c r="A140" s="42"/>
      <c r="B140" s="43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44"/>
      <c r="W140" s="44"/>
      <c r="X140" s="44"/>
      <c r="Y140" s="44"/>
      <c r="Z140" s="44"/>
    </row>
    <row r="141" spans="1:26" s="45" customFormat="1" x14ac:dyDescent="0.35">
      <c r="A141" s="42"/>
      <c r="B141" s="43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44"/>
      <c r="W141" s="44"/>
      <c r="X141" s="44"/>
      <c r="Y141" s="44"/>
      <c r="Z141" s="44"/>
    </row>
    <row r="142" spans="1:26" s="45" customFormat="1" x14ac:dyDescent="0.35">
      <c r="A142" s="42"/>
      <c r="B142" s="43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44"/>
      <c r="W142" s="44"/>
      <c r="X142" s="44"/>
      <c r="Y142" s="44"/>
      <c r="Z142" s="44"/>
    </row>
    <row r="143" spans="1:26" s="45" customFormat="1" x14ac:dyDescent="0.35">
      <c r="A143" s="42"/>
      <c r="B143" s="43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44"/>
      <c r="W143" s="44"/>
      <c r="X143" s="44"/>
      <c r="Y143" s="44"/>
      <c r="Z143" s="44"/>
    </row>
    <row r="144" spans="1:26" s="45" customFormat="1" x14ac:dyDescent="0.35">
      <c r="A144" s="42"/>
      <c r="B144" s="43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44"/>
      <c r="W144" s="44"/>
      <c r="X144" s="44"/>
      <c r="Y144" s="44"/>
      <c r="Z144" s="44"/>
    </row>
    <row r="145" spans="1:26" s="45" customFormat="1" x14ac:dyDescent="0.35">
      <c r="A145" s="42"/>
      <c r="B145" s="43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44"/>
      <c r="W145" s="44"/>
      <c r="X145" s="44"/>
      <c r="Y145" s="44"/>
      <c r="Z145" s="44"/>
    </row>
    <row r="146" spans="1:26" s="45" customFormat="1" x14ac:dyDescent="0.35">
      <c r="A146" s="42"/>
      <c r="B146" s="43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44"/>
      <c r="W146" s="44"/>
      <c r="X146" s="44"/>
      <c r="Y146" s="44"/>
      <c r="Z146" s="44"/>
    </row>
    <row r="147" spans="1:26" s="45" customFormat="1" x14ac:dyDescent="0.35">
      <c r="A147" s="42"/>
      <c r="B147" s="43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44"/>
      <c r="W147" s="44"/>
      <c r="X147" s="44"/>
      <c r="Y147" s="44"/>
      <c r="Z147" s="44"/>
    </row>
    <row r="148" spans="1:26" s="45" customFormat="1" x14ac:dyDescent="0.35">
      <c r="A148" s="42"/>
      <c r="B148" s="43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44"/>
      <c r="W148" s="44"/>
      <c r="X148" s="44"/>
      <c r="Y148" s="44"/>
      <c r="Z148" s="44"/>
    </row>
    <row r="149" spans="1:26" s="45" customFormat="1" x14ac:dyDescent="0.35">
      <c r="A149" s="42"/>
      <c r="B149" s="43"/>
      <c r="C149" s="95"/>
      <c r="D149" s="95"/>
      <c r="E149" s="95"/>
      <c r="F149" s="95"/>
      <c r="G149" s="95"/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44"/>
      <c r="W149" s="44"/>
      <c r="X149" s="44"/>
      <c r="Y149" s="44"/>
      <c r="Z149" s="44"/>
    </row>
    <row r="150" spans="1:26" s="45" customFormat="1" x14ac:dyDescent="0.35">
      <c r="A150" s="42"/>
      <c r="B150" s="43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44"/>
      <c r="W150" s="44"/>
      <c r="X150" s="44"/>
      <c r="Y150" s="44"/>
      <c r="Z150" s="44"/>
    </row>
    <row r="151" spans="1:26" s="45" customFormat="1" x14ac:dyDescent="0.35">
      <c r="A151" s="42"/>
      <c r="B151" s="43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44"/>
      <c r="W151" s="44"/>
      <c r="X151" s="44"/>
      <c r="Y151" s="44"/>
      <c r="Z151" s="44"/>
    </row>
    <row r="152" spans="1:26" s="45" customFormat="1" x14ac:dyDescent="0.35">
      <c r="A152" s="42"/>
      <c r="B152" s="43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44"/>
      <c r="W152" s="44"/>
      <c r="X152" s="44"/>
      <c r="Y152" s="44"/>
      <c r="Z152" s="44"/>
    </row>
    <row r="153" spans="1:26" s="45" customFormat="1" x14ac:dyDescent="0.35">
      <c r="A153" s="42"/>
      <c r="B153" s="43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44"/>
      <c r="W153" s="44"/>
      <c r="X153" s="44"/>
      <c r="Y153" s="44"/>
      <c r="Z153" s="44"/>
    </row>
    <row r="154" spans="1:26" s="45" customFormat="1" x14ac:dyDescent="0.35">
      <c r="A154" s="42"/>
      <c r="B154" s="43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44"/>
      <c r="W154" s="44"/>
      <c r="X154" s="44"/>
      <c r="Y154" s="44"/>
      <c r="Z154" s="44"/>
    </row>
    <row r="155" spans="1:26" s="45" customFormat="1" x14ac:dyDescent="0.35">
      <c r="A155" s="42"/>
      <c r="B155" s="43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44"/>
      <c r="W155" s="44"/>
      <c r="X155" s="44"/>
      <c r="Y155" s="44"/>
      <c r="Z155" s="44"/>
    </row>
    <row r="156" spans="1:26" s="45" customFormat="1" x14ac:dyDescent="0.35">
      <c r="A156" s="42"/>
      <c r="B156" s="43"/>
      <c r="C156" s="95"/>
      <c r="D156" s="95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44"/>
      <c r="W156" s="44"/>
      <c r="X156" s="44"/>
      <c r="Y156" s="44"/>
      <c r="Z156" s="44"/>
    </row>
    <row r="157" spans="1:26" s="45" customFormat="1" x14ac:dyDescent="0.35">
      <c r="A157" s="42"/>
      <c r="B157" s="43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44"/>
      <c r="W157" s="44"/>
      <c r="X157" s="44"/>
      <c r="Y157" s="44"/>
      <c r="Z157" s="44"/>
    </row>
    <row r="158" spans="1:26" s="45" customFormat="1" x14ac:dyDescent="0.35">
      <c r="A158" s="42"/>
      <c r="B158" s="43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44"/>
      <c r="W158" s="44"/>
      <c r="X158" s="44"/>
      <c r="Y158" s="44"/>
      <c r="Z158" s="44"/>
    </row>
    <row r="159" spans="1:26" s="45" customFormat="1" x14ac:dyDescent="0.35">
      <c r="A159" s="42"/>
      <c r="B159" s="43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44"/>
      <c r="W159" s="44"/>
      <c r="X159" s="44"/>
      <c r="Y159" s="44"/>
      <c r="Z159" s="44"/>
    </row>
    <row r="160" spans="1:26" s="45" customFormat="1" x14ac:dyDescent="0.35">
      <c r="A160" s="42"/>
      <c r="B160" s="43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44"/>
      <c r="W160" s="44"/>
      <c r="X160" s="44"/>
      <c r="Y160" s="44"/>
      <c r="Z160" s="44"/>
    </row>
    <row r="161" spans="1:26" s="45" customFormat="1" x14ac:dyDescent="0.35">
      <c r="A161" s="42"/>
      <c r="B161" s="43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44"/>
      <c r="W161" s="44"/>
      <c r="X161" s="44"/>
      <c r="Y161" s="44"/>
      <c r="Z161" s="44"/>
    </row>
    <row r="162" spans="1:26" s="45" customFormat="1" x14ac:dyDescent="0.35">
      <c r="A162" s="42"/>
      <c r="B162" s="43"/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44"/>
      <c r="W162" s="44"/>
      <c r="X162" s="44"/>
      <c r="Y162" s="44"/>
      <c r="Z162" s="44"/>
    </row>
    <row r="163" spans="1:26" s="45" customFormat="1" x14ac:dyDescent="0.35">
      <c r="A163" s="42"/>
      <c r="B163" s="43"/>
      <c r="C163" s="95"/>
      <c r="D163" s="95"/>
      <c r="E163" s="95"/>
      <c r="F163" s="95"/>
      <c r="G163" s="95"/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44"/>
      <c r="W163" s="44"/>
      <c r="X163" s="44"/>
      <c r="Y163" s="44"/>
      <c r="Z163" s="44"/>
    </row>
    <row r="164" spans="1:26" s="45" customFormat="1" x14ac:dyDescent="0.35">
      <c r="A164" s="42"/>
      <c r="B164" s="43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44"/>
      <c r="W164" s="44"/>
      <c r="X164" s="44"/>
      <c r="Y164" s="44"/>
      <c r="Z164" s="44"/>
    </row>
    <row r="165" spans="1:26" s="45" customFormat="1" x14ac:dyDescent="0.35">
      <c r="A165" s="42"/>
      <c r="B165" s="43"/>
      <c r="C165" s="95"/>
      <c r="D165" s="95"/>
      <c r="E165" s="95"/>
      <c r="F165" s="95"/>
      <c r="G165" s="95"/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44"/>
      <c r="W165" s="44"/>
      <c r="X165" s="44"/>
      <c r="Y165" s="44"/>
      <c r="Z165" s="44"/>
    </row>
    <row r="166" spans="1:26" s="45" customFormat="1" x14ac:dyDescent="0.35">
      <c r="A166" s="42"/>
      <c r="B166" s="43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44"/>
      <c r="W166" s="44"/>
      <c r="X166" s="44"/>
      <c r="Y166" s="44"/>
      <c r="Z166" s="44"/>
    </row>
    <row r="167" spans="1:26" s="45" customFormat="1" x14ac:dyDescent="0.35">
      <c r="A167" s="42"/>
      <c r="B167" s="43"/>
      <c r="C167" s="95"/>
      <c r="D167" s="95"/>
      <c r="E167" s="95"/>
      <c r="F167" s="95"/>
      <c r="G167" s="95"/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44"/>
      <c r="W167" s="44"/>
      <c r="X167" s="44"/>
      <c r="Y167" s="44"/>
      <c r="Z167" s="44"/>
    </row>
    <row r="168" spans="1:26" s="45" customFormat="1" x14ac:dyDescent="0.35">
      <c r="A168" s="42"/>
      <c r="B168" s="43"/>
      <c r="C168" s="95"/>
      <c r="D168" s="95"/>
      <c r="E168" s="95"/>
      <c r="F168" s="95"/>
      <c r="G168" s="95"/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44"/>
      <c r="W168" s="44"/>
      <c r="X168" s="44"/>
      <c r="Y168" s="44"/>
      <c r="Z168" s="44"/>
    </row>
    <row r="169" spans="1:26" s="45" customFormat="1" x14ac:dyDescent="0.35">
      <c r="A169" s="42"/>
      <c r="B169" s="43"/>
      <c r="C169" s="95"/>
      <c r="D169" s="95"/>
      <c r="E169" s="95"/>
      <c r="F169" s="95"/>
      <c r="G169" s="95"/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44"/>
      <c r="W169" s="44"/>
      <c r="X169" s="44"/>
      <c r="Y169" s="44"/>
      <c r="Z169" s="44"/>
    </row>
    <row r="170" spans="1:26" s="45" customFormat="1" x14ac:dyDescent="0.35">
      <c r="A170" s="42"/>
      <c r="B170" s="43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44"/>
      <c r="W170" s="44"/>
      <c r="X170" s="44"/>
      <c r="Y170" s="44"/>
      <c r="Z170" s="44"/>
    </row>
    <row r="171" spans="1:26" s="45" customFormat="1" x14ac:dyDescent="0.35">
      <c r="A171" s="42"/>
      <c r="B171" s="43"/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44"/>
      <c r="W171" s="44"/>
      <c r="X171" s="44"/>
      <c r="Y171" s="44"/>
      <c r="Z171" s="44"/>
    </row>
    <row r="172" spans="1:26" s="45" customFormat="1" x14ac:dyDescent="0.35">
      <c r="A172" s="42"/>
      <c r="B172" s="43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44"/>
      <c r="W172" s="44"/>
      <c r="X172" s="44"/>
      <c r="Y172" s="44"/>
      <c r="Z172" s="44"/>
    </row>
    <row r="173" spans="1:26" s="45" customFormat="1" x14ac:dyDescent="0.35">
      <c r="A173" s="42"/>
      <c r="B173" s="43"/>
      <c r="C173" s="95"/>
      <c r="D173" s="95"/>
      <c r="E173" s="95"/>
      <c r="F173" s="95"/>
      <c r="G173" s="95"/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44"/>
      <c r="W173" s="44"/>
      <c r="X173" s="44"/>
      <c r="Y173" s="44"/>
      <c r="Z173" s="44"/>
    </row>
    <row r="174" spans="1:26" s="45" customFormat="1" x14ac:dyDescent="0.35">
      <c r="A174" s="42"/>
      <c r="B174" s="43"/>
      <c r="C174" s="95"/>
      <c r="D174" s="95"/>
      <c r="E174" s="95"/>
      <c r="F174" s="95"/>
      <c r="G174" s="95"/>
      <c r="H174" s="95"/>
      <c r="I174" s="95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44"/>
      <c r="W174" s="44"/>
      <c r="X174" s="44"/>
      <c r="Y174" s="44"/>
      <c r="Z174" s="44"/>
    </row>
    <row r="175" spans="1:26" s="45" customFormat="1" x14ac:dyDescent="0.35">
      <c r="A175" s="42"/>
      <c r="B175" s="43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44"/>
      <c r="W175" s="44"/>
      <c r="X175" s="44"/>
      <c r="Y175" s="44"/>
      <c r="Z175" s="44"/>
    </row>
    <row r="176" spans="1:26" s="45" customFormat="1" x14ac:dyDescent="0.35">
      <c r="A176" s="42"/>
      <c r="B176" s="43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44"/>
      <c r="W176" s="44"/>
      <c r="X176" s="44"/>
      <c r="Y176" s="44"/>
      <c r="Z176" s="44"/>
    </row>
    <row r="177" spans="1:26" s="45" customFormat="1" x14ac:dyDescent="0.35">
      <c r="A177" s="42"/>
      <c r="B177" s="43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44"/>
      <c r="W177" s="44"/>
      <c r="X177" s="44"/>
      <c r="Y177" s="44"/>
      <c r="Z177" s="44"/>
    </row>
    <row r="178" spans="1:26" s="45" customFormat="1" x14ac:dyDescent="0.35">
      <c r="A178" s="42"/>
      <c r="B178" s="43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44"/>
      <c r="W178" s="44"/>
      <c r="X178" s="44"/>
      <c r="Y178" s="44"/>
      <c r="Z178" s="44"/>
    </row>
    <row r="179" spans="1:26" s="45" customFormat="1" x14ac:dyDescent="0.35">
      <c r="A179" s="42"/>
      <c r="B179" s="43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44"/>
      <c r="W179" s="44"/>
      <c r="X179" s="44"/>
      <c r="Y179" s="44"/>
      <c r="Z179" s="44"/>
    </row>
    <row r="180" spans="1:26" s="45" customFormat="1" x14ac:dyDescent="0.35">
      <c r="A180" s="42"/>
      <c r="B180" s="43"/>
      <c r="C180" s="95"/>
      <c r="D180" s="95"/>
      <c r="E180" s="95"/>
      <c r="F180" s="95"/>
      <c r="G180" s="95"/>
      <c r="H180" s="95"/>
      <c r="I180" s="95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44"/>
      <c r="W180" s="44"/>
      <c r="X180" s="44"/>
      <c r="Y180" s="44"/>
      <c r="Z180" s="44"/>
    </row>
    <row r="181" spans="1:26" s="45" customFormat="1" x14ac:dyDescent="0.35">
      <c r="A181" s="42"/>
      <c r="B181" s="43"/>
      <c r="C181" s="95"/>
      <c r="D181" s="95"/>
      <c r="E181" s="95"/>
      <c r="F181" s="95"/>
      <c r="G181" s="95"/>
      <c r="H181" s="95"/>
      <c r="I181" s="95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44"/>
      <c r="W181" s="44"/>
      <c r="X181" s="44"/>
      <c r="Y181" s="44"/>
      <c r="Z181" s="44"/>
    </row>
    <row r="182" spans="1:26" s="45" customFormat="1" x14ac:dyDescent="0.35">
      <c r="A182" s="42"/>
      <c r="B182" s="43"/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44"/>
      <c r="W182" s="44"/>
      <c r="X182" s="44"/>
      <c r="Y182" s="44"/>
      <c r="Z182" s="44"/>
    </row>
    <row r="183" spans="1:26" s="45" customFormat="1" x14ac:dyDescent="0.35">
      <c r="A183" s="42"/>
      <c r="B183" s="43"/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44"/>
      <c r="W183" s="44"/>
      <c r="X183" s="44"/>
      <c r="Y183" s="44"/>
      <c r="Z183" s="44"/>
    </row>
    <row r="184" spans="1:26" s="45" customFormat="1" x14ac:dyDescent="0.35">
      <c r="A184" s="42"/>
      <c r="B184" s="43"/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44"/>
      <c r="W184" s="44"/>
      <c r="X184" s="44"/>
      <c r="Y184" s="44"/>
      <c r="Z184" s="44"/>
    </row>
    <row r="185" spans="1:26" s="45" customFormat="1" x14ac:dyDescent="0.35">
      <c r="A185" s="42"/>
      <c r="B185" s="43"/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44"/>
      <c r="W185" s="44"/>
      <c r="X185" s="44"/>
      <c r="Y185" s="44"/>
      <c r="Z185" s="44"/>
    </row>
    <row r="186" spans="1:26" s="45" customFormat="1" x14ac:dyDescent="0.35">
      <c r="A186" s="42"/>
      <c r="B186" s="43"/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44"/>
      <c r="W186" s="44"/>
      <c r="X186" s="44"/>
      <c r="Y186" s="44"/>
      <c r="Z186" s="44"/>
    </row>
    <row r="187" spans="1:26" s="45" customFormat="1" x14ac:dyDescent="0.35">
      <c r="A187" s="42"/>
      <c r="B187" s="43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44"/>
      <c r="W187" s="44"/>
      <c r="X187" s="44"/>
      <c r="Y187" s="44"/>
      <c r="Z187" s="44"/>
    </row>
    <row r="188" spans="1:26" s="45" customFormat="1" x14ac:dyDescent="0.35">
      <c r="A188" s="42"/>
      <c r="B188" s="43"/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44"/>
      <c r="W188" s="44"/>
      <c r="X188" s="44"/>
      <c r="Y188" s="44"/>
      <c r="Z188" s="44"/>
    </row>
    <row r="189" spans="1:26" s="45" customFormat="1" x14ac:dyDescent="0.35">
      <c r="A189" s="42"/>
      <c r="B189" s="43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44"/>
      <c r="W189" s="44"/>
      <c r="X189" s="44"/>
      <c r="Y189" s="44"/>
      <c r="Z189" s="44"/>
    </row>
    <row r="190" spans="1:26" s="45" customFormat="1" x14ac:dyDescent="0.35">
      <c r="A190" s="42"/>
      <c r="B190" s="43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44"/>
      <c r="W190" s="44"/>
      <c r="X190" s="44"/>
      <c r="Y190" s="44"/>
      <c r="Z190" s="44"/>
    </row>
    <row r="191" spans="1:26" s="45" customFormat="1" x14ac:dyDescent="0.35">
      <c r="A191" s="42"/>
      <c r="B191" s="43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44"/>
      <c r="W191" s="44"/>
      <c r="X191" s="44"/>
      <c r="Y191" s="44"/>
      <c r="Z191" s="44"/>
    </row>
    <row r="192" spans="1:26" s="45" customFormat="1" x14ac:dyDescent="0.35">
      <c r="A192" s="42"/>
      <c r="B192" s="43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44"/>
      <c r="W192" s="44"/>
      <c r="X192" s="44"/>
      <c r="Y192" s="44"/>
      <c r="Z192" s="44"/>
    </row>
    <row r="193" spans="1:26" s="45" customFormat="1" x14ac:dyDescent="0.35">
      <c r="A193" s="42"/>
      <c r="B193" s="43"/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44"/>
      <c r="W193" s="44"/>
      <c r="X193" s="44"/>
      <c r="Y193" s="44"/>
      <c r="Z193" s="44"/>
    </row>
    <row r="194" spans="1:26" s="45" customFormat="1" x14ac:dyDescent="0.35">
      <c r="A194" s="42"/>
      <c r="B194" s="43"/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44"/>
      <c r="W194" s="44"/>
      <c r="X194" s="44"/>
      <c r="Y194" s="44"/>
      <c r="Z194" s="44"/>
    </row>
    <row r="195" spans="1:26" s="45" customFormat="1" x14ac:dyDescent="0.35">
      <c r="A195" s="42"/>
      <c r="B195" s="43"/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44"/>
      <c r="W195" s="44"/>
      <c r="X195" s="44"/>
      <c r="Y195" s="44"/>
      <c r="Z195" s="44"/>
    </row>
    <row r="196" spans="1:26" s="45" customFormat="1" x14ac:dyDescent="0.35">
      <c r="A196" s="42"/>
      <c r="B196" s="43"/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44"/>
      <c r="W196" s="44"/>
      <c r="X196" s="44"/>
      <c r="Y196" s="44"/>
      <c r="Z196" s="44"/>
    </row>
    <row r="197" spans="1:26" s="45" customFormat="1" x14ac:dyDescent="0.35">
      <c r="A197" s="42"/>
      <c r="B197" s="43"/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44"/>
      <c r="W197" s="44"/>
      <c r="X197" s="44"/>
      <c r="Y197" s="44"/>
      <c r="Z197" s="44"/>
    </row>
    <row r="198" spans="1:26" s="45" customFormat="1" x14ac:dyDescent="0.35">
      <c r="A198" s="42"/>
      <c r="B198" s="43"/>
      <c r="C198" s="95"/>
      <c r="D198" s="95"/>
      <c r="E198" s="95"/>
      <c r="F198" s="95"/>
      <c r="G198" s="95"/>
      <c r="H198" s="95"/>
      <c r="I198" s="95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44"/>
      <c r="W198" s="44"/>
      <c r="X198" s="44"/>
      <c r="Y198" s="44"/>
      <c r="Z198" s="44"/>
    </row>
    <row r="199" spans="1:26" s="45" customFormat="1" x14ac:dyDescent="0.35">
      <c r="A199" s="42"/>
      <c r="B199" s="43"/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44"/>
      <c r="W199" s="44"/>
      <c r="X199" s="44"/>
      <c r="Y199" s="44"/>
      <c r="Z199" s="44"/>
    </row>
    <row r="200" spans="1:26" s="45" customFormat="1" x14ac:dyDescent="0.35">
      <c r="A200" s="42"/>
      <c r="B200" s="43"/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44"/>
      <c r="W200" s="44"/>
      <c r="X200" s="44"/>
      <c r="Y200" s="44"/>
      <c r="Z200" s="44"/>
    </row>
    <row r="201" spans="1:26" s="45" customFormat="1" x14ac:dyDescent="0.35">
      <c r="A201" s="42"/>
      <c r="B201" s="43"/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44"/>
      <c r="W201" s="44"/>
      <c r="X201" s="44"/>
      <c r="Y201" s="44"/>
      <c r="Z201" s="44"/>
    </row>
    <row r="202" spans="1:26" s="45" customFormat="1" x14ac:dyDescent="0.35">
      <c r="A202" s="42"/>
      <c r="B202" s="43"/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44"/>
      <c r="W202" s="44"/>
      <c r="X202" s="44"/>
      <c r="Y202" s="44"/>
      <c r="Z202" s="44"/>
    </row>
    <row r="203" spans="1:26" s="45" customFormat="1" x14ac:dyDescent="0.35">
      <c r="A203" s="42"/>
      <c r="B203" s="43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44"/>
      <c r="W203" s="44"/>
      <c r="X203" s="44"/>
      <c r="Y203" s="44"/>
      <c r="Z203" s="44"/>
    </row>
    <row r="204" spans="1:26" s="45" customFormat="1" x14ac:dyDescent="0.35">
      <c r="A204" s="42"/>
      <c r="B204" s="43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44"/>
      <c r="W204" s="44"/>
      <c r="X204" s="44"/>
      <c r="Y204" s="44"/>
      <c r="Z204" s="44"/>
    </row>
    <row r="205" spans="1:26" s="45" customFormat="1" x14ac:dyDescent="0.35">
      <c r="A205" s="42"/>
      <c r="B205" s="43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44"/>
      <c r="W205" s="44"/>
      <c r="X205" s="44"/>
      <c r="Y205" s="44"/>
      <c r="Z205" s="44"/>
    </row>
    <row r="206" spans="1:26" s="45" customFormat="1" x14ac:dyDescent="0.35">
      <c r="A206" s="42"/>
      <c r="B206" s="43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44"/>
      <c r="W206" s="44"/>
      <c r="X206" s="44"/>
      <c r="Y206" s="44"/>
      <c r="Z206" s="44"/>
    </row>
    <row r="207" spans="1:26" s="45" customFormat="1" x14ac:dyDescent="0.35">
      <c r="A207" s="42"/>
      <c r="B207" s="43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44"/>
      <c r="W207" s="44"/>
      <c r="X207" s="44"/>
      <c r="Y207" s="44"/>
      <c r="Z207" s="44"/>
    </row>
    <row r="208" spans="1:26" s="45" customFormat="1" x14ac:dyDescent="0.35">
      <c r="A208" s="42"/>
      <c r="B208" s="43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44"/>
      <c r="W208" s="44"/>
      <c r="X208" s="44"/>
      <c r="Y208" s="44"/>
      <c r="Z208" s="44"/>
    </row>
    <row r="209" spans="1:26" s="45" customFormat="1" x14ac:dyDescent="0.35">
      <c r="A209" s="42"/>
      <c r="B209" s="43"/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44"/>
      <c r="W209" s="44"/>
      <c r="X209" s="44"/>
      <c r="Y209" s="44"/>
      <c r="Z209" s="44"/>
    </row>
    <row r="210" spans="1:26" s="45" customFormat="1" x14ac:dyDescent="0.35">
      <c r="A210" s="42"/>
      <c r="B210" s="43"/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44"/>
      <c r="W210" s="44"/>
      <c r="X210" s="44"/>
      <c r="Y210" s="44"/>
      <c r="Z210" s="44"/>
    </row>
    <row r="211" spans="1:26" s="45" customFormat="1" x14ac:dyDescent="0.35">
      <c r="A211" s="42"/>
      <c r="B211" s="43"/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44"/>
      <c r="W211" s="44"/>
      <c r="X211" s="44"/>
      <c r="Y211" s="44"/>
      <c r="Z211" s="44"/>
    </row>
    <row r="212" spans="1:26" s="45" customFormat="1" x14ac:dyDescent="0.35">
      <c r="A212" s="42"/>
      <c r="B212" s="43"/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44"/>
      <c r="W212" s="44"/>
      <c r="X212" s="44"/>
      <c r="Y212" s="44"/>
      <c r="Z212" s="44"/>
    </row>
    <row r="213" spans="1:26" s="45" customFormat="1" x14ac:dyDescent="0.35">
      <c r="A213" s="42"/>
      <c r="B213" s="43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44"/>
      <c r="W213" s="44"/>
      <c r="X213" s="44"/>
      <c r="Y213" s="44"/>
      <c r="Z213" s="44"/>
    </row>
    <row r="214" spans="1:26" s="45" customFormat="1" x14ac:dyDescent="0.35">
      <c r="A214" s="42"/>
      <c r="B214" s="43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44"/>
      <c r="W214" s="44"/>
      <c r="X214" s="44"/>
      <c r="Y214" s="44"/>
      <c r="Z214" s="44"/>
    </row>
    <row r="215" spans="1:26" s="45" customFormat="1" x14ac:dyDescent="0.35">
      <c r="A215" s="42"/>
      <c r="B215" s="43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44"/>
      <c r="W215" s="44"/>
      <c r="X215" s="44"/>
      <c r="Y215" s="44"/>
      <c r="Z215" s="44"/>
    </row>
    <row r="216" spans="1:26" s="45" customFormat="1" x14ac:dyDescent="0.35">
      <c r="A216" s="42"/>
      <c r="B216" s="43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44"/>
      <c r="W216" s="44"/>
      <c r="X216" s="44"/>
      <c r="Y216" s="44"/>
      <c r="Z216" s="44"/>
    </row>
    <row r="217" spans="1:26" s="45" customFormat="1" x14ac:dyDescent="0.35">
      <c r="A217" s="42"/>
      <c r="B217" s="43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44"/>
      <c r="W217" s="44"/>
      <c r="X217" s="44"/>
      <c r="Y217" s="44"/>
      <c r="Z217" s="44"/>
    </row>
    <row r="218" spans="1:26" s="45" customFormat="1" x14ac:dyDescent="0.35">
      <c r="A218" s="42"/>
      <c r="B218" s="43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44"/>
      <c r="W218" s="44"/>
      <c r="X218" s="44"/>
      <c r="Y218" s="44"/>
      <c r="Z218" s="44"/>
    </row>
    <row r="219" spans="1:26" s="45" customFormat="1" x14ac:dyDescent="0.35">
      <c r="A219" s="42"/>
      <c r="B219" s="43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44"/>
      <c r="W219" s="44"/>
      <c r="X219" s="44"/>
      <c r="Y219" s="44"/>
      <c r="Z219" s="44"/>
    </row>
    <row r="220" spans="1:26" s="45" customFormat="1" x14ac:dyDescent="0.35">
      <c r="A220" s="42"/>
      <c r="B220" s="43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44"/>
      <c r="W220" s="44"/>
      <c r="X220" s="44"/>
      <c r="Y220" s="44"/>
      <c r="Z220" s="44"/>
    </row>
    <row r="221" spans="1:26" s="45" customFormat="1" x14ac:dyDescent="0.35">
      <c r="A221" s="42"/>
      <c r="B221" s="43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44"/>
      <c r="W221" s="44"/>
      <c r="X221" s="44"/>
      <c r="Y221" s="44"/>
      <c r="Z221" s="44"/>
    </row>
    <row r="222" spans="1:26" s="45" customFormat="1" x14ac:dyDescent="0.35">
      <c r="A222" s="42"/>
      <c r="B222" s="43"/>
      <c r="C222" s="95"/>
      <c r="D222" s="95"/>
      <c r="E222" s="95"/>
      <c r="F222" s="95"/>
      <c r="G222" s="95"/>
      <c r="H222" s="95"/>
      <c r="I222" s="95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44"/>
      <c r="W222" s="44"/>
      <c r="X222" s="44"/>
      <c r="Y222" s="44"/>
      <c r="Z222" s="44"/>
    </row>
    <row r="223" spans="1:26" s="45" customFormat="1" x14ac:dyDescent="0.35">
      <c r="A223" s="42"/>
      <c r="B223" s="43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44"/>
      <c r="W223" s="44"/>
      <c r="X223" s="44"/>
      <c r="Y223" s="44"/>
      <c r="Z223" s="44"/>
    </row>
    <row r="224" spans="1:26" s="45" customFormat="1" x14ac:dyDescent="0.35">
      <c r="A224" s="42"/>
      <c r="B224" s="43"/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44"/>
      <c r="W224" s="44"/>
      <c r="X224" s="44"/>
      <c r="Y224" s="44"/>
      <c r="Z224" s="44"/>
    </row>
    <row r="225" spans="1:26" s="45" customFormat="1" x14ac:dyDescent="0.35">
      <c r="A225" s="42"/>
      <c r="B225" s="43"/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44"/>
      <c r="W225" s="44"/>
      <c r="X225" s="44"/>
      <c r="Y225" s="44"/>
      <c r="Z225" s="44"/>
    </row>
    <row r="226" spans="1:26" s="45" customFormat="1" x14ac:dyDescent="0.35">
      <c r="A226" s="42"/>
      <c r="B226" s="43"/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44"/>
      <c r="W226" s="44"/>
      <c r="X226" s="44"/>
      <c r="Y226" s="44"/>
      <c r="Z226" s="44"/>
    </row>
    <row r="227" spans="1:26" s="45" customFormat="1" x14ac:dyDescent="0.35">
      <c r="A227" s="42"/>
      <c r="B227" s="43"/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44"/>
      <c r="W227" s="44"/>
      <c r="X227" s="44"/>
      <c r="Y227" s="44"/>
      <c r="Z227" s="44"/>
    </row>
    <row r="228" spans="1:26" s="45" customFormat="1" x14ac:dyDescent="0.35">
      <c r="A228" s="42"/>
      <c r="B228" s="43"/>
      <c r="C228" s="95"/>
      <c r="D228" s="95"/>
      <c r="E228" s="95"/>
      <c r="F228" s="95"/>
      <c r="G228" s="95"/>
      <c r="H228" s="95"/>
      <c r="I228" s="95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44"/>
      <c r="W228" s="44"/>
      <c r="X228" s="44"/>
      <c r="Y228" s="44"/>
      <c r="Z228" s="44"/>
    </row>
    <row r="229" spans="1:26" s="45" customFormat="1" x14ac:dyDescent="0.35">
      <c r="A229" s="42"/>
      <c r="B229" s="43"/>
      <c r="C229" s="95"/>
      <c r="D229" s="95"/>
      <c r="E229" s="95"/>
      <c r="F229" s="95"/>
      <c r="G229" s="95"/>
      <c r="H229" s="95"/>
      <c r="I229" s="95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44"/>
      <c r="W229" s="44"/>
      <c r="X229" s="44"/>
      <c r="Y229" s="44"/>
      <c r="Z229" s="44"/>
    </row>
    <row r="230" spans="1:26" s="45" customFormat="1" x14ac:dyDescent="0.35">
      <c r="A230" s="42"/>
      <c r="B230" s="43"/>
      <c r="C230" s="95"/>
      <c r="D230" s="95"/>
      <c r="E230" s="95"/>
      <c r="F230" s="95"/>
      <c r="G230" s="95"/>
      <c r="H230" s="95"/>
      <c r="I230" s="95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44"/>
      <c r="W230" s="44"/>
      <c r="X230" s="44"/>
      <c r="Y230" s="44"/>
      <c r="Z230" s="44"/>
    </row>
    <row r="231" spans="1:26" s="45" customFormat="1" x14ac:dyDescent="0.35">
      <c r="A231" s="42"/>
      <c r="B231" s="43"/>
      <c r="C231" s="95"/>
      <c r="D231" s="95"/>
      <c r="E231" s="95"/>
      <c r="F231" s="95"/>
      <c r="G231" s="95"/>
      <c r="H231" s="95"/>
      <c r="I231" s="95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44"/>
      <c r="W231" s="44"/>
      <c r="X231" s="44"/>
      <c r="Y231" s="44"/>
      <c r="Z231" s="44"/>
    </row>
    <row r="232" spans="1:26" s="45" customFormat="1" x14ac:dyDescent="0.35">
      <c r="A232" s="42"/>
      <c r="B232" s="43"/>
      <c r="C232" s="95"/>
      <c r="D232" s="95"/>
      <c r="E232" s="95"/>
      <c r="F232" s="95"/>
      <c r="G232" s="95"/>
      <c r="H232" s="95"/>
      <c r="I232" s="95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44"/>
      <c r="W232" s="44"/>
      <c r="X232" s="44"/>
      <c r="Y232" s="44"/>
      <c r="Z232" s="44"/>
    </row>
    <row r="233" spans="1:26" s="45" customFormat="1" x14ac:dyDescent="0.35">
      <c r="A233" s="42"/>
      <c r="B233" s="43"/>
      <c r="C233" s="95"/>
      <c r="D233" s="95"/>
      <c r="E233" s="95"/>
      <c r="F233" s="95"/>
      <c r="G233" s="95"/>
      <c r="H233" s="95"/>
      <c r="I233" s="95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44"/>
      <c r="W233" s="44"/>
      <c r="X233" s="44"/>
      <c r="Y233" s="44"/>
      <c r="Z233" s="44"/>
    </row>
    <row r="234" spans="1:26" s="45" customFormat="1" x14ac:dyDescent="0.35">
      <c r="A234" s="42"/>
      <c r="B234" s="43"/>
      <c r="C234" s="95"/>
      <c r="D234" s="95"/>
      <c r="E234" s="95"/>
      <c r="F234" s="95"/>
      <c r="G234" s="95"/>
      <c r="H234" s="95"/>
      <c r="I234" s="95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44"/>
      <c r="W234" s="44"/>
      <c r="X234" s="44"/>
      <c r="Y234" s="44"/>
      <c r="Z234" s="44"/>
    </row>
    <row r="235" spans="1:26" s="45" customFormat="1" x14ac:dyDescent="0.35">
      <c r="A235" s="42"/>
      <c r="B235" s="43"/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44"/>
      <c r="W235" s="44"/>
      <c r="X235" s="44"/>
      <c r="Y235" s="44"/>
      <c r="Z235" s="44"/>
    </row>
    <row r="236" spans="1:26" s="45" customFormat="1" x14ac:dyDescent="0.35">
      <c r="A236" s="42"/>
      <c r="B236" s="43"/>
      <c r="C236" s="95"/>
      <c r="D236" s="95"/>
      <c r="E236" s="95"/>
      <c r="F236" s="95"/>
      <c r="G236" s="95"/>
      <c r="H236" s="95"/>
      <c r="I236" s="95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44"/>
      <c r="W236" s="44"/>
      <c r="X236" s="44"/>
      <c r="Y236" s="44"/>
      <c r="Z236" s="44"/>
    </row>
    <row r="237" spans="1:26" s="45" customFormat="1" x14ac:dyDescent="0.35">
      <c r="A237" s="42"/>
      <c r="B237" s="43"/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44"/>
      <c r="W237" s="44"/>
      <c r="X237" s="44"/>
      <c r="Y237" s="44"/>
      <c r="Z237" s="44"/>
    </row>
    <row r="238" spans="1:26" s="45" customFormat="1" x14ac:dyDescent="0.35">
      <c r="A238" s="42"/>
      <c r="B238" s="43"/>
      <c r="C238" s="95"/>
      <c r="D238" s="95"/>
      <c r="E238" s="95"/>
      <c r="F238" s="95"/>
      <c r="G238" s="95"/>
      <c r="H238" s="95"/>
      <c r="I238" s="95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44"/>
      <c r="W238" s="44"/>
      <c r="X238" s="44"/>
      <c r="Y238" s="44"/>
      <c r="Z238" s="44"/>
    </row>
    <row r="239" spans="1:26" s="45" customFormat="1" x14ac:dyDescent="0.35">
      <c r="A239" s="42"/>
      <c r="B239" s="43"/>
      <c r="C239" s="95"/>
      <c r="D239" s="95"/>
      <c r="E239" s="95"/>
      <c r="F239" s="95"/>
      <c r="G239" s="95"/>
      <c r="H239" s="95"/>
      <c r="I239" s="95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44"/>
      <c r="W239" s="44"/>
      <c r="X239" s="44"/>
      <c r="Y239" s="44"/>
      <c r="Z239" s="44"/>
    </row>
    <row r="240" spans="1:26" s="45" customFormat="1" x14ac:dyDescent="0.35">
      <c r="A240" s="42"/>
      <c r="B240" s="43"/>
      <c r="C240" s="95"/>
      <c r="D240" s="95"/>
      <c r="E240" s="95"/>
      <c r="F240" s="95"/>
      <c r="G240" s="95"/>
      <c r="H240" s="95"/>
      <c r="I240" s="95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44"/>
      <c r="W240" s="44"/>
      <c r="X240" s="44"/>
      <c r="Y240" s="44"/>
      <c r="Z240" s="44"/>
    </row>
    <row r="241" spans="1:26" s="45" customFormat="1" x14ac:dyDescent="0.35">
      <c r="A241" s="42"/>
      <c r="B241" s="43"/>
      <c r="C241" s="95"/>
      <c r="D241" s="95"/>
      <c r="E241" s="95"/>
      <c r="F241" s="95"/>
      <c r="G241" s="95"/>
      <c r="H241" s="95"/>
      <c r="I241" s="95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44"/>
      <c r="W241" s="44"/>
      <c r="X241" s="44"/>
      <c r="Y241" s="44"/>
      <c r="Z241" s="44"/>
    </row>
    <row r="242" spans="1:26" s="45" customFormat="1" x14ac:dyDescent="0.35">
      <c r="A242" s="42"/>
      <c r="B242" s="43"/>
      <c r="C242" s="95"/>
      <c r="D242" s="95"/>
      <c r="E242" s="95"/>
      <c r="F242" s="95"/>
      <c r="G242" s="95"/>
      <c r="H242" s="95"/>
      <c r="I242" s="95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44"/>
      <c r="W242" s="44"/>
      <c r="X242" s="44"/>
      <c r="Y242" s="44"/>
      <c r="Z242" s="44"/>
    </row>
    <row r="243" spans="1:26" s="45" customFormat="1" x14ac:dyDescent="0.35">
      <c r="A243" s="42"/>
      <c r="B243" s="43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44"/>
      <c r="W243" s="44"/>
      <c r="X243" s="44"/>
      <c r="Y243" s="44"/>
      <c r="Z243" s="44"/>
    </row>
    <row r="244" spans="1:26" s="45" customFormat="1" x14ac:dyDescent="0.35">
      <c r="A244" s="42"/>
      <c r="B244" s="43"/>
      <c r="C244" s="95"/>
      <c r="D244" s="95"/>
      <c r="E244" s="95"/>
      <c r="F244" s="95"/>
      <c r="G244" s="95"/>
      <c r="H244" s="95"/>
      <c r="I244" s="95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44"/>
      <c r="W244" s="44"/>
      <c r="X244" s="44"/>
      <c r="Y244" s="44"/>
      <c r="Z244" s="44"/>
    </row>
    <row r="245" spans="1:26" s="45" customFormat="1" x14ac:dyDescent="0.35">
      <c r="A245" s="42"/>
      <c r="B245" s="43"/>
      <c r="C245" s="95"/>
      <c r="D245" s="95"/>
      <c r="E245" s="95"/>
      <c r="F245" s="95"/>
      <c r="G245" s="95"/>
      <c r="H245" s="95"/>
      <c r="I245" s="95"/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44"/>
      <c r="W245" s="44"/>
      <c r="X245" s="44"/>
      <c r="Y245" s="44"/>
      <c r="Z245" s="44"/>
    </row>
    <row r="246" spans="1:26" s="45" customFormat="1" x14ac:dyDescent="0.35">
      <c r="A246" s="42"/>
      <c r="B246" s="43"/>
      <c r="C246" s="95"/>
      <c r="D246" s="95"/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44"/>
      <c r="W246" s="44"/>
      <c r="X246" s="44"/>
      <c r="Y246" s="44"/>
      <c r="Z246" s="44"/>
    </row>
    <row r="247" spans="1:26" s="45" customFormat="1" x14ac:dyDescent="0.35">
      <c r="A247" s="42"/>
      <c r="B247" s="43"/>
      <c r="C247" s="95"/>
      <c r="D247" s="95"/>
      <c r="E247" s="95"/>
      <c r="F247" s="95"/>
      <c r="G247" s="95"/>
      <c r="H247" s="95"/>
      <c r="I247" s="95"/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44"/>
      <c r="W247" s="44"/>
      <c r="X247" s="44"/>
      <c r="Y247" s="44"/>
      <c r="Z247" s="44"/>
    </row>
    <row r="248" spans="1:26" s="45" customFormat="1" x14ac:dyDescent="0.35">
      <c r="A248" s="42"/>
      <c r="B248" s="43"/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44"/>
      <c r="W248" s="44"/>
      <c r="X248" s="44"/>
      <c r="Y248" s="44"/>
      <c r="Z248" s="44"/>
    </row>
    <row r="249" spans="1:26" s="45" customFormat="1" x14ac:dyDescent="0.35">
      <c r="A249" s="42"/>
      <c r="B249" s="43"/>
      <c r="C249" s="95"/>
      <c r="D249" s="95"/>
      <c r="E249" s="95"/>
      <c r="F249" s="95"/>
      <c r="G249" s="95"/>
      <c r="H249" s="95"/>
      <c r="I249" s="95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44"/>
      <c r="W249" s="44"/>
      <c r="X249" s="44"/>
      <c r="Y249" s="44"/>
      <c r="Z249" s="44"/>
    </row>
    <row r="250" spans="1:26" s="45" customFormat="1" x14ac:dyDescent="0.35">
      <c r="A250" s="42"/>
      <c r="B250" s="43"/>
      <c r="C250" s="95"/>
      <c r="D250" s="95"/>
      <c r="E250" s="95"/>
      <c r="F250" s="95"/>
      <c r="G250" s="95"/>
      <c r="H250" s="95"/>
      <c r="I250" s="95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44"/>
      <c r="W250" s="44"/>
      <c r="X250" s="44"/>
      <c r="Y250" s="44"/>
      <c r="Z250" s="44"/>
    </row>
    <row r="251" spans="1:26" s="45" customFormat="1" x14ac:dyDescent="0.35">
      <c r="A251" s="42"/>
      <c r="B251" s="43"/>
      <c r="C251" s="95"/>
      <c r="D251" s="95"/>
      <c r="E251" s="95"/>
      <c r="F251" s="95"/>
      <c r="G251" s="95"/>
      <c r="H251" s="95"/>
      <c r="I251" s="95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44"/>
      <c r="W251" s="44"/>
      <c r="X251" s="44"/>
      <c r="Y251" s="44"/>
      <c r="Z251" s="44"/>
    </row>
    <row r="252" spans="1:26" s="45" customFormat="1" x14ac:dyDescent="0.35">
      <c r="A252" s="42"/>
      <c r="B252" s="43"/>
      <c r="C252" s="95"/>
      <c r="D252" s="95"/>
      <c r="E252" s="95"/>
      <c r="F252" s="95"/>
      <c r="G252" s="95"/>
      <c r="H252" s="95"/>
      <c r="I252" s="95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44"/>
      <c r="W252" s="44"/>
      <c r="X252" s="44"/>
      <c r="Y252" s="44"/>
      <c r="Z252" s="44"/>
    </row>
    <row r="253" spans="1:26" s="45" customFormat="1" x14ac:dyDescent="0.35">
      <c r="A253" s="42"/>
      <c r="B253" s="43"/>
      <c r="C253" s="95"/>
      <c r="D253" s="95"/>
      <c r="E253" s="95"/>
      <c r="F253" s="95"/>
      <c r="G253" s="95"/>
      <c r="H253" s="95"/>
      <c r="I253" s="95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44"/>
      <c r="W253" s="44"/>
      <c r="X253" s="44"/>
      <c r="Y253" s="44"/>
      <c r="Z253" s="44"/>
    </row>
    <row r="254" spans="1:26" s="45" customFormat="1" x14ac:dyDescent="0.35">
      <c r="A254" s="42"/>
      <c r="B254" s="43"/>
      <c r="C254" s="95"/>
      <c r="D254" s="95"/>
      <c r="E254" s="95"/>
      <c r="F254" s="95"/>
      <c r="G254" s="95"/>
      <c r="H254" s="95"/>
      <c r="I254" s="95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44"/>
      <c r="W254" s="44"/>
      <c r="X254" s="44"/>
      <c r="Y254" s="44"/>
      <c r="Z254" s="44"/>
    </row>
    <row r="255" spans="1:26" s="45" customFormat="1" x14ac:dyDescent="0.35">
      <c r="A255" s="42"/>
      <c r="B255" s="43"/>
      <c r="C255" s="95"/>
      <c r="D255" s="95"/>
      <c r="E255" s="95"/>
      <c r="F255" s="95"/>
      <c r="G255" s="95"/>
      <c r="H255" s="95"/>
      <c r="I255" s="95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44"/>
      <c r="W255" s="44"/>
      <c r="X255" s="44"/>
      <c r="Y255" s="44"/>
      <c r="Z255" s="44"/>
    </row>
    <row r="256" spans="1:26" s="45" customFormat="1" x14ac:dyDescent="0.35">
      <c r="A256" s="42"/>
      <c r="B256" s="43"/>
      <c r="C256" s="95"/>
      <c r="D256" s="95"/>
      <c r="E256" s="95"/>
      <c r="F256" s="95"/>
      <c r="G256" s="95"/>
      <c r="H256" s="95"/>
      <c r="I256" s="95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44"/>
      <c r="W256" s="44"/>
      <c r="X256" s="44"/>
      <c r="Y256" s="44"/>
      <c r="Z256" s="44"/>
    </row>
    <row r="257" spans="1:26" s="45" customFormat="1" x14ac:dyDescent="0.35">
      <c r="A257" s="42"/>
      <c r="B257" s="43"/>
      <c r="C257" s="95"/>
      <c r="D257" s="95"/>
      <c r="E257" s="95"/>
      <c r="F257" s="95"/>
      <c r="G257" s="95"/>
      <c r="H257" s="95"/>
      <c r="I257" s="95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44"/>
      <c r="W257" s="44"/>
      <c r="X257" s="44"/>
      <c r="Y257" s="44"/>
      <c r="Z257" s="44"/>
    </row>
    <row r="258" spans="1:26" s="45" customFormat="1" x14ac:dyDescent="0.35">
      <c r="A258" s="42"/>
      <c r="B258" s="43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44"/>
      <c r="W258" s="44"/>
      <c r="X258" s="44"/>
      <c r="Y258" s="44"/>
      <c r="Z258" s="44"/>
    </row>
    <row r="259" spans="1:26" s="45" customFormat="1" x14ac:dyDescent="0.35">
      <c r="A259" s="42"/>
      <c r="B259" s="43"/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44"/>
      <c r="W259" s="44"/>
      <c r="X259" s="44"/>
      <c r="Y259" s="44"/>
      <c r="Z259" s="44"/>
    </row>
    <row r="260" spans="1:26" s="45" customFormat="1" x14ac:dyDescent="0.35">
      <c r="A260" s="42"/>
      <c r="B260" s="43"/>
      <c r="C260" s="95"/>
      <c r="D260" s="95"/>
      <c r="E260" s="95"/>
      <c r="F260" s="95"/>
      <c r="G260" s="95"/>
      <c r="H260" s="95"/>
      <c r="I260" s="95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44"/>
      <c r="W260" s="44"/>
      <c r="X260" s="44"/>
      <c r="Y260" s="44"/>
      <c r="Z260" s="44"/>
    </row>
    <row r="261" spans="1:26" s="45" customFormat="1" x14ac:dyDescent="0.35">
      <c r="A261" s="42"/>
      <c r="B261" s="43"/>
      <c r="C261" s="95"/>
      <c r="D261" s="95"/>
      <c r="E261" s="95"/>
      <c r="F261" s="95"/>
      <c r="G261" s="95"/>
      <c r="H261" s="95"/>
      <c r="I261" s="95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44"/>
      <c r="W261" s="44"/>
      <c r="X261" s="44"/>
      <c r="Y261" s="44"/>
      <c r="Z261" s="44"/>
    </row>
    <row r="262" spans="1:26" s="45" customFormat="1" x14ac:dyDescent="0.35">
      <c r="A262" s="42"/>
      <c r="B262" s="43"/>
      <c r="C262" s="95"/>
      <c r="D262" s="95"/>
      <c r="E262" s="95"/>
      <c r="F262" s="95"/>
      <c r="G262" s="95"/>
      <c r="H262" s="95"/>
      <c r="I262" s="95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44"/>
      <c r="W262" s="44"/>
      <c r="X262" s="44"/>
      <c r="Y262" s="44"/>
      <c r="Z262" s="44"/>
    </row>
    <row r="263" spans="1:26" s="45" customFormat="1" x14ac:dyDescent="0.35">
      <c r="A263" s="42"/>
      <c r="B263" s="43"/>
      <c r="C263" s="95"/>
      <c r="D263" s="95"/>
      <c r="E263" s="95"/>
      <c r="F263" s="95"/>
      <c r="G263" s="95"/>
      <c r="H263" s="95"/>
      <c r="I263" s="95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44"/>
      <c r="W263" s="44"/>
      <c r="X263" s="44"/>
      <c r="Y263" s="44"/>
      <c r="Z263" s="44"/>
    </row>
    <row r="264" spans="1:26" s="45" customFormat="1" x14ac:dyDescent="0.35">
      <c r="A264" s="42"/>
      <c r="B264" s="43"/>
      <c r="C264" s="95"/>
      <c r="D264" s="95"/>
      <c r="E264" s="95"/>
      <c r="F264" s="95"/>
      <c r="G264" s="95"/>
      <c r="H264" s="95"/>
      <c r="I264" s="95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44"/>
      <c r="W264" s="44"/>
      <c r="X264" s="44"/>
      <c r="Y264" s="44"/>
      <c r="Z264" s="44"/>
    </row>
    <row r="265" spans="1:26" s="45" customFormat="1" x14ac:dyDescent="0.35">
      <c r="A265" s="42"/>
      <c r="B265" s="43"/>
      <c r="C265" s="95"/>
      <c r="D265" s="95"/>
      <c r="E265" s="95"/>
      <c r="F265" s="95"/>
      <c r="G265" s="95"/>
      <c r="H265" s="95"/>
      <c r="I265" s="95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44"/>
      <c r="W265" s="44"/>
      <c r="X265" s="44"/>
      <c r="Y265" s="44"/>
      <c r="Z265" s="44"/>
    </row>
    <row r="266" spans="1:26" s="45" customFormat="1" x14ac:dyDescent="0.35">
      <c r="A266" s="42"/>
      <c r="B266" s="43"/>
      <c r="C266" s="95"/>
      <c r="D266" s="95"/>
      <c r="E266" s="95"/>
      <c r="F266" s="95"/>
      <c r="G266" s="95"/>
      <c r="H266" s="95"/>
      <c r="I266" s="95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44"/>
      <c r="W266" s="44"/>
      <c r="X266" s="44"/>
      <c r="Y266" s="44"/>
      <c r="Z266" s="44"/>
    </row>
    <row r="267" spans="1:26" s="45" customFormat="1" x14ac:dyDescent="0.35">
      <c r="A267" s="42"/>
      <c r="B267" s="43"/>
      <c r="C267" s="95"/>
      <c r="D267" s="95"/>
      <c r="E267" s="95"/>
      <c r="F267" s="95"/>
      <c r="G267" s="95"/>
      <c r="H267" s="95"/>
      <c r="I267" s="95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44"/>
      <c r="W267" s="44"/>
      <c r="X267" s="44"/>
      <c r="Y267" s="44"/>
      <c r="Z267" s="44"/>
    </row>
    <row r="268" spans="1:26" s="45" customFormat="1" x14ac:dyDescent="0.35">
      <c r="A268" s="42"/>
      <c r="B268" s="43"/>
      <c r="C268" s="95"/>
      <c r="D268" s="95"/>
      <c r="E268" s="95"/>
      <c r="F268" s="95"/>
      <c r="G268" s="95"/>
      <c r="H268" s="95"/>
      <c r="I268" s="95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44"/>
      <c r="W268" s="44"/>
      <c r="X268" s="44"/>
      <c r="Y268" s="44"/>
      <c r="Z268" s="44"/>
    </row>
    <row r="269" spans="1:26" s="45" customFormat="1" x14ac:dyDescent="0.35">
      <c r="A269" s="42"/>
      <c r="B269" s="43"/>
      <c r="C269" s="95"/>
      <c r="D269" s="95"/>
      <c r="E269" s="95"/>
      <c r="F269" s="95"/>
      <c r="G269" s="95"/>
      <c r="H269" s="95"/>
      <c r="I269" s="95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44"/>
      <c r="W269" s="44"/>
      <c r="X269" s="44"/>
      <c r="Y269" s="44"/>
      <c r="Z269" s="44"/>
    </row>
    <row r="270" spans="1:26" s="45" customFormat="1" x14ac:dyDescent="0.35">
      <c r="A270" s="42"/>
      <c r="B270" s="43"/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44"/>
      <c r="W270" s="44"/>
      <c r="X270" s="44"/>
      <c r="Y270" s="44"/>
      <c r="Z270" s="44"/>
    </row>
    <row r="271" spans="1:26" s="45" customFormat="1" x14ac:dyDescent="0.35">
      <c r="A271" s="42"/>
      <c r="B271" s="43"/>
      <c r="C271" s="95"/>
      <c r="D271" s="95"/>
      <c r="E271" s="95"/>
      <c r="F271" s="95"/>
      <c r="G271" s="95"/>
      <c r="H271" s="95"/>
      <c r="I271" s="95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44"/>
      <c r="W271" s="44"/>
      <c r="X271" s="44"/>
      <c r="Y271" s="44"/>
      <c r="Z271" s="44"/>
    </row>
    <row r="272" spans="1:26" s="45" customFormat="1" x14ac:dyDescent="0.35">
      <c r="A272" s="42"/>
      <c r="B272" s="43"/>
      <c r="C272" s="95"/>
      <c r="D272" s="95"/>
      <c r="E272" s="95"/>
      <c r="F272" s="95"/>
      <c r="G272" s="95"/>
      <c r="H272" s="95"/>
      <c r="I272" s="95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44"/>
      <c r="W272" s="44"/>
      <c r="X272" s="44"/>
      <c r="Y272" s="44"/>
      <c r="Z272" s="44"/>
    </row>
    <row r="273" spans="1:26" s="45" customFormat="1" x14ac:dyDescent="0.35">
      <c r="A273" s="42"/>
      <c r="B273" s="43"/>
      <c r="C273" s="95"/>
      <c r="D273" s="95"/>
      <c r="E273" s="95"/>
      <c r="F273" s="95"/>
      <c r="G273" s="95"/>
      <c r="H273" s="95"/>
      <c r="I273" s="95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44"/>
      <c r="W273" s="44"/>
      <c r="X273" s="44"/>
      <c r="Y273" s="44"/>
      <c r="Z273" s="44"/>
    </row>
    <row r="274" spans="1:26" s="45" customFormat="1" x14ac:dyDescent="0.35">
      <c r="A274" s="42"/>
      <c r="B274" s="43"/>
      <c r="C274" s="95"/>
      <c r="D274" s="95"/>
      <c r="E274" s="95"/>
      <c r="F274" s="95"/>
      <c r="G274" s="95"/>
      <c r="H274" s="95"/>
      <c r="I274" s="95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44"/>
      <c r="W274" s="44"/>
      <c r="X274" s="44"/>
      <c r="Y274" s="44"/>
      <c r="Z274" s="44"/>
    </row>
    <row r="275" spans="1:26" s="45" customFormat="1" x14ac:dyDescent="0.35">
      <c r="A275" s="42"/>
      <c r="B275" s="43"/>
      <c r="C275" s="95"/>
      <c r="D275" s="95"/>
      <c r="E275" s="95"/>
      <c r="F275" s="95"/>
      <c r="G275" s="95"/>
      <c r="H275" s="95"/>
      <c r="I275" s="95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44"/>
      <c r="W275" s="44"/>
      <c r="X275" s="44"/>
      <c r="Y275" s="44"/>
      <c r="Z275" s="44"/>
    </row>
    <row r="276" spans="1:26" s="45" customFormat="1" x14ac:dyDescent="0.35">
      <c r="A276" s="42"/>
      <c r="B276" s="43"/>
      <c r="C276" s="95"/>
      <c r="D276" s="95"/>
      <c r="E276" s="95"/>
      <c r="F276" s="95"/>
      <c r="G276" s="95"/>
      <c r="H276" s="95"/>
      <c r="I276" s="95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44"/>
      <c r="W276" s="44"/>
      <c r="X276" s="44"/>
      <c r="Y276" s="44"/>
      <c r="Z276" s="44"/>
    </row>
    <row r="277" spans="1:26" s="45" customFormat="1" x14ac:dyDescent="0.35">
      <c r="A277" s="42"/>
      <c r="B277" s="43"/>
      <c r="C277" s="95"/>
      <c r="D277" s="95"/>
      <c r="E277" s="95"/>
      <c r="F277" s="95"/>
      <c r="G277" s="95"/>
      <c r="H277" s="95"/>
      <c r="I277" s="95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44"/>
      <c r="W277" s="44"/>
      <c r="X277" s="44"/>
      <c r="Y277" s="44"/>
      <c r="Z277" s="44"/>
    </row>
    <row r="278" spans="1:26" s="45" customFormat="1" x14ac:dyDescent="0.35">
      <c r="A278" s="42"/>
      <c r="B278" s="43"/>
      <c r="C278" s="95"/>
      <c r="D278" s="95"/>
      <c r="E278" s="95"/>
      <c r="F278" s="95"/>
      <c r="G278" s="95"/>
      <c r="H278" s="95"/>
      <c r="I278" s="95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44"/>
      <c r="W278" s="44"/>
      <c r="X278" s="44"/>
      <c r="Y278" s="44"/>
      <c r="Z278" s="44"/>
    </row>
    <row r="279" spans="1:26" s="45" customFormat="1" x14ac:dyDescent="0.35">
      <c r="A279" s="42"/>
      <c r="B279" s="43"/>
      <c r="C279" s="95"/>
      <c r="D279" s="95"/>
      <c r="E279" s="95"/>
      <c r="F279" s="95"/>
      <c r="G279" s="95"/>
      <c r="H279" s="95"/>
      <c r="I279" s="95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44"/>
      <c r="W279" s="44"/>
      <c r="X279" s="44"/>
      <c r="Y279" s="44"/>
      <c r="Z279" s="44"/>
    </row>
    <row r="280" spans="1:26" s="45" customFormat="1" x14ac:dyDescent="0.35">
      <c r="A280" s="42"/>
      <c r="B280" s="43"/>
      <c r="C280" s="95"/>
      <c r="D280" s="95"/>
      <c r="E280" s="95"/>
      <c r="F280" s="95"/>
      <c r="G280" s="95"/>
      <c r="H280" s="95"/>
      <c r="I280" s="95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44"/>
      <c r="W280" s="44"/>
      <c r="X280" s="44"/>
      <c r="Y280" s="44"/>
      <c r="Z280" s="44"/>
    </row>
    <row r="281" spans="1:26" s="45" customFormat="1" x14ac:dyDescent="0.35">
      <c r="A281" s="42"/>
      <c r="B281" s="43"/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44"/>
      <c r="W281" s="44"/>
      <c r="X281" s="44"/>
      <c r="Y281" s="44"/>
      <c r="Z281" s="44"/>
    </row>
    <row r="282" spans="1:26" s="45" customFormat="1" x14ac:dyDescent="0.35">
      <c r="A282" s="42"/>
      <c r="B282" s="43"/>
      <c r="C282" s="95"/>
      <c r="D282" s="95"/>
      <c r="E282" s="95"/>
      <c r="F282" s="95"/>
      <c r="G282" s="95"/>
      <c r="H282" s="95"/>
      <c r="I282" s="95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44"/>
      <c r="W282" s="44"/>
      <c r="X282" s="44"/>
      <c r="Y282" s="44"/>
      <c r="Z282" s="44"/>
    </row>
    <row r="283" spans="1:26" s="45" customFormat="1" x14ac:dyDescent="0.35">
      <c r="A283" s="42"/>
      <c r="B283" s="43"/>
      <c r="C283" s="95"/>
      <c r="D283" s="95"/>
      <c r="E283" s="95"/>
      <c r="F283" s="95"/>
      <c r="G283" s="95"/>
      <c r="H283" s="95"/>
      <c r="I283" s="95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44"/>
      <c r="W283" s="44"/>
      <c r="X283" s="44"/>
      <c r="Y283" s="44"/>
      <c r="Z283" s="44"/>
    </row>
    <row r="284" spans="1:26" s="45" customFormat="1" x14ac:dyDescent="0.35">
      <c r="A284" s="42"/>
      <c r="B284" s="43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44"/>
      <c r="W284" s="44"/>
      <c r="X284" s="44"/>
      <c r="Y284" s="44"/>
      <c r="Z284" s="44"/>
    </row>
    <row r="285" spans="1:26" s="45" customFormat="1" x14ac:dyDescent="0.35">
      <c r="A285" s="42"/>
      <c r="B285" s="43"/>
      <c r="C285" s="95"/>
      <c r="D285" s="95"/>
      <c r="E285" s="95"/>
      <c r="F285" s="95"/>
      <c r="G285" s="95"/>
      <c r="H285" s="95"/>
      <c r="I285" s="95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44"/>
      <c r="W285" s="44"/>
      <c r="X285" s="44"/>
      <c r="Y285" s="44"/>
      <c r="Z285" s="44"/>
    </row>
    <row r="286" spans="1:26" s="45" customFormat="1" x14ac:dyDescent="0.35">
      <c r="A286" s="42"/>
      <c r="B286" s="43"/>
      <c r="C286" s="95"/>
      <c r="D286" s="95"/>
      <c r="E286" s="95"/>
      <c r="F286" s="95"/>
      <c r="G286" s="95"/>
      <c r="H286" s="95"/>
      <c r="I286" s="95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44"/>
      <c r="W286" s="44"/>
      <c r="X286" s="44"/>
      <c r="Y286" s="44"/>
      <c r="Z286" s="44"/>
    </row>
    <row r="287" spans="1:26" s="45" customFormat="1" x14ac:dyDescent="0.35">
      <c r="A287" s="42"/>
      <c r="B287" s="43"/>
      <c r="C287" s="95"/>
      <c r="D287" s="95"/>
      <c r="E287" s="95"/>
      <c r="F287" s="95"/>
      <c r="G287" s="95"/>
      <c r="H287" s="95"/>
      <c r="I287" s="95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44"/>
      <c r="W287" s="44"/>
      <c r="X287" s="44"/>
      <c r="Y287" s="44"/>
      <c r="Z287" s="44"/>
    </row>
    <row r="288" spans="1:26" s="45" customFormat="1" x14ac:dyDescent="0.35">
      <c r="A288" s="42"/>
      <c r="B288" s="43"/>
      <c r="C288" s="95"/>
      <c r="D288" s="95"/>
      <c r="E288" s="95"/>
      <c r="F288" s="95"/>
      <c r="G288" s="95"/>
      <c r="H288" s="95"/>
      <c r="I288" s="95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44"/>
      <c r="W288" s="44"/>
      <c r="X288" s="44"/>
      <c r="Y288" s="44"/>
      <c r="Z288" s="44"/>
    </row>
    <row r="289" spans="1:26" s="45" customFormat="1" x14ac:dyDescent="0.35">
      <c r="A289" s="42"/>
      <c r="B289" s="43"/>
      <c r="C289" s="95"/>
      <c r="D289" s="95"/>
      <c r="E289" s="95"/>
      <c r="F289" s="95"/>
      <c r="G289" s="95"/>
      <c r="H289" s="95"/>
      <c r="I289" s="95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44"/>
      <c r="W289" s="44"/>
      <c r="X289" s="44"/>
      <c r="Y289" s="44"/>
      <c r="Z289" s="44"/>
    </row>
    <row r="290" spans="1:26" s="45" customFormat="1" x14ac:dyDescent="0.35">
      <c r="A290" s="42"/>
      <c r="B290" s="43"/>
      <c r="C290" s="95"/>
      <c r="D290" s="95"/>
      <c r="E290" s="95"/>
      <c r="F290" s="95"/>
      <c r="G290" s="95"/>
      <c r="H290" s="95"/>
      <c r="I290" s="95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44"/>
      <c r="W290" s="44"/>
      <c r="X290" s="44"/>
      <c r="Y290" s="44"/>
      <c r="Z290" s="44"/>
    </row>
    <row r="291" spans="1:26" s="45" customFormat="1" x14ac:dyDescent="0.35">
      <c r="A291" s="42"/>
      <c r="B291" s="43"/>
      <c r="C291" s="95"/>
      <c r="D291" s="95"/>
      <c r="E291" s="95"/>
      <c r="F291" s="95"/>
      <c r="G291" s="95"/>
      <c r="H291" s="95"/>
      <c r="I291" s="95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44"/>
      <c r="W291" s="44"/>
      <c r="X291" s="44"/>
      <c r="Y291" s="44"/>
      <c r="Z291" s="44"/>
    </row>
    <row r="292" spans="1:26" s="45" customFormat="1" x14ac:dyDescent="0.35">
      <c r="A292" s="42"/>
      <c r="B292" s="43"/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44"/>
      <c r="W292" s="44"/>
      <c r="X292" s="44"/>
      <c r="Y292" s="44"/>
      <c r="Z292" s="44"/>
    </row>
    <row r="293" spans="1:26" s="45" customFormat="1" x14ac:dyDescent="0.35">
      <c r="A293" s="42"/>
      <c r="B293" s="43"/>
      <c r="C293" s="95"/>
      <c r="D293" s="95"/>
      <c r="E293" s="95"/>
      <c r="F293" s="95"/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44"/>
      <c r="W293" s="44"/>
      <c r="X293" s="44"/>
      <c r="Y293" s="44"/>
      <c r="Z293" s="44"/>
    </row>
    <row r="294" spans="1:26" s="45" customFormat="1" x14ac:dyDescent="0.35">
      <c r="A294" s="42"/>
      <c r="B294" s="43"/>
      <c r="C294" s="95"/>
      <c r="D294" s="95"/>
      <c r="E294" s="95"/>
      <c r="F294" s="95"/>
      <c r="G294" s="95"/>
      <c r="H294" s="95"/>
      <c r="I294" s="95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44"/>
      <c r="W294" s="44"/>
      <c r="X294" s="44"/>
      <c r="Y294" s="44"/>
      <c r="Z294" s="44"/>
    </row>
    <row r="295" spans="1:26" s="45" customFormat="1" x14ac:dyDescent="0.35">
      <c r="A295" s="42"/>
      <c r="B295" s="43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44"/>
      <c r="W295" s="44"/>
      <c r="X295" s="44"/>
      <c r="Y295" s="44"/>
      <c r="Z295" s="44"/>
    </row>
    <row r="296" spans="1:26" s="45" customFormat="1" x14ac:dyDescent="0.35">
      <c r="A296" s="42"/>
      <c r="B296" s="43"/>
      <c r="C296" s="95"/>
      <c r="D296" s="95"/>
      <c r="E296" s="95"/>
      <c r="F296" s="95"/>
      <c r="G296" s="95"/>
      <c r="H296" s="95"/>
      <c r="I296" s="95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44"/>
      <c r="W296" s="44"/>
      <c r="X296" s="44"/>
      <c r="Y296" s="44"/>
      <c r="Z296" s="44"/>
    </row>
    <row r="297" spans="1:26" s="45" customFormat="1" x14ac:dyDescent="0.35">
      <c r="A297" s="42"/>
      <c r="B297" s="43"/>
      <c r="C297" s="95"/>
      <c r="D297" s="95"/>
      <c r="E297" s="95"/>
      <c r="F297" s="95"/>
      <c r="G297" s="95"/>
      <c r="H297" s="95"/>
      <c r="I297" s="95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44"/>
      <c r="W297" s="44"/>
      <c r="X297" s="44"/>
      <c r="Y297" s="44"/>
      <c r="Z297" s="44"/>
    </row>
    <row r="298" spans="1:26" s="45" customFormat="1" x14ac:dyDescent="0.35">
      <c r="A298" s="42"/>
      <c r="B298" s="43"/>
      <c r="C298" s="95"/>
      <c r="D298" s="95"/>
      <c r="E298" s="95"/>
      <c r="F298" s="95"/>
      <c r="G298" s="95"/>
      <c r="H298" s="95"/>
      <c r="I298" s="95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44"/>
      <c r="W298" s="44"/>
      <c r="X298" s="44"/>
      <c r="Y298" s="44"/>
      <c r="Z298" s="44"/>
    </row>
    <row r="299" spans="1:26" s="45" customFormat="1" x14ac:dyDescent="0.35">
      <c r="A299" s="42"/>
      <c r="B299" s="43"/>
      <c r="C299" s="95"/>
      <c r="D299" s="95"/>
      <c r="E299" s="95"/>
      <c r="F299" s="95"/>
      <c r="G299" s="95"/>
      <c r="H299" s="95"/>
      <c r="I299" s="95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44"/>
      <c r="W299" s="44"/>
      <c r="X299" s="44"/>
      <c r="Y299" s="44"/>
      <c r="Z299" s="44"/>
    </row>
    <row r="300" spans="1:26" s="45" customFormat="1" x14ac:dyDescent="0.35">
      <c r="A300" s="42"/>
      <c r="B300" s="43"/>
      <c r="C300" s="95"/>
      <c r="D300" s="95"/>
      <c r="E300" s="95"/>
      <c r="F300" s="95"/>
      <c r="G300" s="95"/>
      <c r="H300" s="95"/>
      <c r="I300" s="95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44"/>
      <c r="W300" s="44"/>
      <c r="X300" s="44"/>
      <c r="Y300" s="44"/>
      <c r="Z300" s="44"/>
    </row>
    <row r="301" spans="1:26" s="45" customFormat="1" x14ac:dyDescent="0.35">
      <c r="A301" s="42"/>
      <c r="B301" s="43"/>
      <c r="C301" s="95"/>
      <c r="D301" s="95"/>
      <c r="E301" s="95"/>
      <c r="F301" s="95"/>
      <c r="G301" s="95"/>
      <c r="H301" s="95"/>
      <c r="I301" s="95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44"/>
      <c r="W301" s="44"/>
      <c r="X301" s="44"/>
      <c r="Y301" s="44"/>
      <c r="Z301" s="44"/>
    </row>
    <row r="302" spans="1:26" s="45" customFormat="1" x14ac:dyDescent="0.35">
      <c r="A302" s="42"/>
      <c r="B302" s="43"/>
      <c r="C302" s="95"/>
      <c r="D302" s="95"/>
      <c r="E302" s="95"/>
      <c r="F302" s="95"/>
      <c r="G302" s="95"/>
      <c r="H302" s="95"/>
      <c r="I302" s="95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44"/>
      <c r="W302" s="44"/>
      <c r="X302" s="44"/>
      <c r="Y302" s="44"/>
      <c r="Z302" s="44"/>
    </row>
    <row r="303" spans="1:26" s="45" customFormat="1" x14ac:dyDescent="0.35">
      <c r="A303" s="42"/>
      <c r="B303" s="43"/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44"/>
      <c r="W303" s="44"/>
      <c r="X303" s="44"/>
      <c r="Y303" s="44"/>
      <c r="Z303" s="44"/>
    </row>
    <row r="304" spans="1:26" s="45" customFormat="1" x14ac:dyDescent="0.35">
      <c r="A304" s="42"/>
      <c r="B304" s="43"/>
      <c r="C304" s="95"/>
      <c r="D304" s="95"/>
      <c r="E304" s="95"/>
      <c r="F304" s="95"/>
      <c r="G304" s="95"/>
      <c r="H304" s="95"/>
      <c r="I304" s="95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44"/>
      <c r="W304" s="44"/>
      <c r="X304" s="44"/>
      <c r="Y304" s="44"/>
      <c r="Z304" s="44"/>
    </row>
    <row r="305" spans="1:26" s="45" customFormat="1" x14ac:dyDescent="0.35">
      <c r="A305" s="42"/>
      <c r="B305" s="43"/>
      <c r="C305" s="95"/>
      <c r="D305" s="95"/>
      <c r="E305" s="95"/>
      <c r="F305" s="95"/>
      <c r="G305" s="95"/>
      <c r="H305" s="95"/>
      <c r="I305" s="95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44"/>
      <c r="W305" s="44"/>
      <c r="X305" s="44"/>
      <c r="Y305" s="44"/>
      <c r="Z305" s="44"/>
    </row>
    <row r="306" spans="1:26" s="45" customFormat="1" x14ac:dyDescent="0.35">
      <c r="A306" s="42"/>
      <c r="B306" s="43"/>
      <c r="C306" s="95"/>
      <c r="D306" s="95"/>
      <c r="E306" s="95"/>
      <c r="F306" s="95"/>
      <c r="G306" s="95"/>
      <c r="H306" s="95"/>
      <c r="I306" s="95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44"/>
      <c r="W306" s="44"/>
      <c r="X306" s="44"/>
      <c r="Y306" s="44"/>
      <c r="Z306" s="44"/>
    </row>
    <row r="307" spans="1:26" s="45" customFormat="1" x14ac:dyDescent="0.35">
      <c r="A307" s="42"/>
      <c r="B307" s="43"/>
      <c r="C307" s="95"/>
      <c r="D307" s="95"/>
      <c r="E307" s="95"/>
      <c r="F307" s="95"/>
      <c r="G307" s="95"/>
      <c r="H307" s="95"/>
      <c r="I307" s="95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44"/>
      <c r="W307" s="44"/>
      <c r="X307" s="44"/>
      <c r="Y307" s="44"/>
      <c r="Z307" s="44"/>
    </row>
    <row r="308" spans="1:26" s="45" customFormat="1" x14ac:dyDescent="0.35">
      <c r="A308" s="42"/>
      <c r="B308" s="43"/>
      <c r="C308" s="95"/>
      <c r="D308" s="95"/>
      <c r="E308" s="95"/>
      <c r="F308" s="95"/>
      <c r="G308" s="95"/>
      <c r="H308" s="95"/>
      <c r="I308" s="95"/>
      <c r="J308" s="95"/>
      <c r="K308" s="95"/>
      <c r="L308" s="95"/>
      <c r="M308" s="95"/>
      <c r="N308" s="95"/>
      <c r="O308" s="95"/>
      <c r="P308" s="95"/>
      <c r="Q308" s="95"/>
      <c r="R308" s="95"/>
      <c r="S308" s="95"/>
      <c r="T308" s="95"/>
      <c r="U308" s="95"/>
      <c r="V308" s="44"/>
      <c r="W308" s="44"/>
      <c r="X308" s="44"/>
      <c r="Y308" s="44"/>
      <c r="Z308" s="44"/>
    </row>
    <row r="309" spans="1:26" s="45" customFormat="1" x14ac:dyDescent="0.35">
      <c r="A309" s="42"/>
      <c r="B309" s="43"/>
      <c r="C309" s="95"/>
      <c r="D309" s="95"/>
      <c r="E309" s="95"/>
      <c r="F309" s="95"/>
      <c r="G309" s="95"/>
      <c r="H309" s="95"/>
      <c r="I309" s="95"/>
      <c r="J309" s="95"/>
      <c r="K309" s="95"/>
      <c r="L309" s="95"/>
      <c r="M309" s="95"/>
      <c r="N309" s="95"/>
      <c r="O309" s="95"/>
      <c r="P309" s="95"/>
      <c r="Q309" s="95"/>
      <c r="R309" s="95"/>
      <c r="S309" s="95"/>
      <c r="T309" s="95"/>
      <c r="U309" s="95"/>
      <c r="V309" s="44"/>
      <c r="W309" s="44"/>
      <c r="X309" s="44"/>
      <c r="Y309" s="44"/>
      <c r="Z309" s="44"/>
    </row>
    <row r="310" spans="1:26" s="45" customFormat="1" x14ac:dyDescent="0.35">
      <c r="A310" s="42"/>
      <c r="B310" s="43"/>
      <c r="C310" s="95"/>
      <c r="D310" s="95"/>
      <c r="E310" s="95"/>
      <c r="F310" s="95"/>
      <c r="G310" s="95"/>
      <c r="H310" s="95"/>
      <c r="I310" s="95"/>
      <c r="J310" s="95"/>
      <c r="K310" s="95"/>
      <c r="L310" s="95"/>
      <c r="M310" s="95"/>
      <c r="N310" s="95"/>
      <c r="O310" s="95"/>
      <c r="P310" s="95"/>
      <c r="Q310" s="95"/>
      <c r="R310" s="95"/>
      <c r="S310" s="95"/>
      <c r="T310" s="95"/>
      <c r="U310" s="95"/>
      <c r="V310" s="44"/>
      <c r="W310" s="44"/>
      <c r="X310" s="44"/>
      <c r="Y310" s="44"/>
      <c r="Z310" s="44"/>
    </row>
    <row r="311" spans="1:26" s="45" customFormat="1" x14ac:dyDescent="0.35">
      <c r="A311" s="42"/>
      <c r="B311" s="43"/>
      <c r="C311" s="95"/>
      <c r="D311" s="95"/>
      <c r="E311" s="95"/>
      <c r="F311" s="95"/>
      <c r="G311" s="95"/>
      <c r="H311" s="95"/>
      <c r="I311" s="95"/>
      <c r="J311" s="95"/>
      <c r="K311" s="95"/>
      <c r="L311" s="95"/>
      <c r="M311" s="95"/>
      <c r="N311" s="95"/>
      <c r="O311" s="95"/>
      <c r="P311" s="95"/>
      <c r="Q311" s="95"/>
      <c r="R311" s="95"/>
      <c r="S311" s="95"/>
      <c r="T311" s="95"/>
      <c r="U311" s="95"/>
      <c r="V311" s="44"/>
      <c r="W311" s="44"/>
      <c r="X311" s="44"/>
      <c r="Y311" s="44"/>
      <c r="Z311" s="44"/>
    </row>
    <row r="312" spans="1:26" s="45" customFormat="1" x14ac:dyDescent="0.35">
      <c r="A312" s="42"/>
      <c r="B312" s="43"/>
      <c r="C312" s="95"/>
      <c r="D312" s="95"/>
      <c r="E312" s="95"/>
      <c r="F312" s="95"/>
      <c r="G312" s="95"/>
      <c r="H312" s="95"/>
      <c r="I312" s="95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44"/>
      <c r="W312" s="44"/>
      <c r="X312" s="44"/>
      <c r="Y312" s="44"/>
      <c r="Z312" s="44"/>
    </row>
    <row r="313" spans="1:26" s="45" customFormat="1" x14ac:dyDescent="0.35">
      <c r="A313" s="42"/>
      <c r="B313" s="43"/>
      <c r="C313" s="95"/>
      <c r="D313" s="95"/>
      <c r="E313" s="95"/>
      <c r="F313" s="95"/>
      <c r="G313" s="95"/>
      <c r="H313" s="95"/>
      <c r="I313" s="95"/>
      <c r="J313" s="95"/>
      <c r="K313" s="95"/>
      <c r="L313" s="95"/>
      <c r="M313" s="95"/>
      <c r="N313" s="95"/>
      <c r="O313" s="95"/>
      <c r="P313" s="95"/>
      <c r="Q313" s="95"/>
      <c r="R313" s="95"/>
      <c r="S313" s="95"/>
      <c r="T313" s="95"/>
      <c r="U313" s="95"/>
      <c r="V313" s="44"/>
      <c r="W313" s="44"/>
      <c r="X313" s="44"/>
      <c r="Y313" s="44"/>
      <c r="Z313" s="44"/>
    </row>
    <row r="314" spans="1:26" s="45" customFormat="1" x14ac:dyDescent="0.35">
      <c r="A314" s="42"/>
      <c r="B314" s="43"/>
      <c r="C314" s="95"/>
      <c r="D314" s="95"/>
      <c r="E314" s="95"/>
      <c r="F314" s="95"/>
      <c r="G314" s="95"/>
      <c r="H314" s="95"/>
      <c r="I314" s="95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44"/>
      <c r="W314" s="44"/>
      <c r="X314" s="44"/>
      <c r="Y314" s="44"/>
      <c r="Z314" s="44"/>
    </row>
    <row r="315" spans="1:26" s="45" customFormat="1" x14ac:dyDescent="0.35">
      <c r="A315" s="42"/>
      <c r="B315" s="43"/>
      <c r="C315" s="95"/>
      <c r="D315" s="95"/>
      <c r="E315" s="95"/>
      <c r="F315" s="95"/>
      <c r="G315" s="95"/>
      <c r="H315" s="95"/>
      <c r="I315" s="95"/>
      <c r="J315" s="95"/>
      <c r="K315" s="95"/>
      <c r="L315" s="95"/>
      <c r="M315" s="95"/>
      <c r="N315" s="95"/>
      <c r="O315" s="95"/>
      <c r="P315" s="95"/>
      <c r="Q315" s="95"/>
      <c r="R315" s="95"/>
      <c r="S315" s="95"/>
      <c r="T315" s="95"/>
      <c r="U315" s="95"/>
      <c r="V315" s="44"/>
      <c r="W315" s="44"/>
      <c r="X315" s="44"/>
      <c r="Y315" s="44"/>
      <c r="Z315" s="44"/>
    </row>
    <row r="316" spans="1:26" s="45" customFormat="1" x14ac:dyDescent="0.35">
      <c r="A316" s="42"/>
      <c r="B316" s="43"/>
      <c r="C316" s="95"/>
      <c r="D316" s="95"/>
      <c r="E316" s="95"/>
      <c r="F316" s="95"/>
      <c r="G316" s="95"/>
      <c r="H316" s="95"/>
      <c r="I316" s="95"/>
      <c r="J316" s="95"/>
      <c r="K316" s="95"/>
      <c r="L316" s="95"/>
      <c r="M316" s="95"/>
      <c r="N316" s="95"/>
      <c r="O316" s="95"/>
      <c r="P316" s="95"/>
      <c r="Q316" s="95"/>
      <c r="R316" s="95"/>
      <c r="S316" s="95"/>
      <c r="T316" s="95"/>
      <c r="U316" s="95"/>
      <c r="V316" s="44"/>
      <c r="W316" s="44"/>
      <c r="X316" s="44"/>
      <c r="Y316" s="44"/>
      <c r="Z316" s="44"/>
    </row>
    <row r="317" spans="1:26" s="45" customFormat="1" x14ac:dyDescent="0.35">
      <c r="A317" s="42"/>
      <c r="B317" s="43"/>
      <c r="C317" s="95"/>
      <c r="D317" s="95"/>
      <c r="E317" s="95"/>
      <c r="F317" s="95"/>
      <c r="G317" s="95"/>
      <c r="H317" s="95"/>
      <c r="I317" s="95"/>
      <c r="J317" s="95"/>
      <c r="K317" s="95"/>
      <c r="L317" s="95"/>
      <c r="M317" s="95"/>
      <c r="N317" s="95"/>
      <c r="O317" s="95"/>
      <c r="P317" s="95"/>
      <c r="Q317" s="95"/>
      <c r="R317" s="95"/>
      <c r="S317" s="95"/>
      <c r="T317" s="95"/>
      <c r="U317" s="95"/>
      <c r="V317" s="44"/>
      <c r="W317" s="44"/>
      <c r="X317" s="44"/>
      <c r="Y317" s="44"/>
      <c r="Z317" s="44"/>
    </row>
    <row r="318" spans="1:26" s="45" customFormat="1" x14ac:dyDescent="0.35">
      <c r="A318" s="42"/>
      <c r="B318" s="43"/>
      <c r="C318" s="95"/>
      <c r="D318" s="95"/>
      <c r="E318" s="95"/>
      <c r="F318" s="95"/>
      <c r="G318" s="95"/>
      <c r="H318" s="95"/>
      <c r="I318" s="95"/>
      <c r="J318" s="95"/>
      <c r="K318" s="95"/>
      <c r="L318" s="95"/>
      <c r="M318" s="95"/>
      <c r="N318" s="95"/>
      <c r="O318" s="95"/>
      <c r="P318" s="95"/>
      <c r="Q318" s="95"/>
      <c r="R318" s="95"/>
      <c r="S318" s="95"/>
      <c r="T318" s="95"/>
      <c r="U318" s="95"/>
      <c r="V318" s="44"/>
      <c r="W318" s="44"/>
      <c r="X318" s="44"/>
      <c r="Y318" s="44"/>
      <c r="Z318" s="44"/>
    </row>
    <row r="319" spans="1:26" s="45" customFormat="1" x14ac:dyDescent="0.35">
      <c r="A319" s="42"/>
      <c r="B319" s="43"/>
      <c r="C319" s="95"/>
      <c r="D319" s="95"/>
      <c r="E319" s="95"/>
      <c r="F319" s="95"/>
      <c r="G319" s="95"/>
      <c r="H319" s="95"/>
      <c r="I319" s="95"/>
      <c r="J319" s="95"/>
      <c r="K319" s="95"/>
      <c r="L319" s="95"/>
      <c r="M319" s="95"/>
      <c r="N319" s="95"/>
      <c r="O319" s="95"/>
      <c r="P319" s="95"/>
      <c r="Q319" s="95"/>
      <c r="R319" s="95"/>
      <c r="S319" s="95"/>
      <c r="T319" s="95"/>
      <c r="U319" s="95"/>
      <c r="V319" s="44"/>
      <c r="W319" s="44"/>
      <c r="X319" s="44"/>
      <c r="Y319" s="44"/>
      <c r="Z319" s="44"/>
    </row>
    <row r="320" spans="1:26" s="45" customFormat="1" x14ac:dyDescent="0.35">
      <c r="A320" s="42"/>
      <c r="B320" s="43"/>
      <c r="C320" s="95"/>
      <c r="D320" s="95"/>
      <c r="E320" s="95"/>
      <c r="F320" s="95"/>
      <c r="G320" s="95"/>
      <c r="H320" s="95"/>
      <c r="I320" s="95"/>
      <c r="J320" s="95"/>
      <c r="K320" s="95"/>
      <c r="L320" s="95"/>
      <c r="M320" s="95"/>
      <c r="N320" s="95"/>
      <c r="O320" s="95"/>
      <c r="P320" s="95"/>
      <c r="Q320" s="95"/>
      <c r="R320" s="95"/>
      <c r="S320" s="95"/>
      <c r="T320" s="95"/>
      <c r="U320" s="95"/>
      <c r="V320" s="44"/>
      <c r="W320" s="44"/>
      <c r="X320" s="44"/>
      <c r="Y320" s="44"/>
      <c r="Z320" s="44"/>
    </row>
    <row r="321" spans="1:26" s="45" customFormat="1" x14ac:dyDescent="0.35">
      <c r="A321" s="42"/>
      <c r="B321" s="43"/>
      <c r="C321" s="95"/>
      <c r="D321" s="95"/>
      <c r="E321" s="95"/>
      <c r="F321" s="95"/>
      <c r="G321" s="95"/>
      <c r="H321" s="95"/>
      <c r="I321" s="95"/>
      <c r="J321" s="95"/>
      <c r="K321" s="95"/>
      <c r="L321" s="95"/>
      <c r="M321" s="95"/>
      <c r="N321" s="95"/>
      <c r="O321" s="95"/>
      <c r="P321" s="95"/>
      <c r="Q321" s="95"/>
      <c r="R321" s="95"/>
      <c r="S321" s="95"/>
      <c r="T321" s="95"/>
      <c r="U321" s="95"/>
      <c r="V321" s="44"/>
      <c r="W321" s="44"/>
      <c r="X321" s="44"/>
      <c r="Y321" s="44"/>
      <c r="Z321" s="44"/>
    </row>
    <row r="322" spans="1:26" s="45" customFormat="1" x14ac:dyDescent="0.35">
      <c r="A322" s="42"/>
      <c r="B322" s="43"/>
      <c r="C322" s="95"/>
      <c r="D322" s="95"/>
      <c r="E322" s="95"/>
      <c r="F322" s="95"/>
      <c r="G322" s="95"/>
      <c r="H322" s="95"/>
      <c r="I322" s="95"/>
      <c r="J322" s="95"/>
      <c r="K322" s="95"/>
      <c r="L322" s="95"/>
      <c r="M322" s="95"/>
      <c r="N322" s="95"/>
      <c r="O322" s="95"/>
      <c r="P322" s="95"/>
      <c r="Q322" s="95"/>
      <c r="R322" s="95"/>
      <c r="S322" s="95"/>
      <c r="T322" s="95"/>
      <c r="U322" s="95"/>
      <c r="V322" s="44"/>
      <c r="W322" s="44"/>
      <c r="X322" s="44"/>
      <c r="Y322" s="44"/>
      <c r="Z322" s="44"/>
    </row>
    <row r="323" spans="1:26" s="45" customFormat="1" x14ac:dyDescent="0.35">
      <c r="A323" s="42"/>
      <c r="B323" s="43"/>
      <c r="C323" s="95"/>
      <c r="D323" s="95"/>
      <c r="E323" s="95"/>
      <c r="F323" s="95"/>
      <c r="G323" s="95"/>
      <c r="H323" s="95"/>
      <c r="I323" s="95"/>
      <c r="J323" s="95"/>
      <c r="K323" s="95"/>
      <c r="L323" s="95"/>
      <c r="M323" s="95"/>
      <c r="N323" s="95"/>
      <c r="O323" s="95"/>
      <c r="P323" s="95"/>
      <c r="Q323" s="95"/>
      <c r="R323" s="95"/>
      <c r="S323" s="95"/>
      <c r="T323" s="95"/>
      <c r="U323" s="95"/>
      <c r="V323" s="44"/>
      <c r="W323" s="44"/>
      <c r="X323" s="44"/>
      <c r="Y323" s="44"/>
      <c r="Z323" s="44"/>
    </row>
    <row r="324" spans="1:26" s="45" customFormat="1" x14ac:dyDescent="0.35">
      <c r="A324" s="42"/>
      <c r="B324" s="43"/>
      <c r="C324" s="95"/>
      <c r="D324" s="95"/>
      <c r="E324" s="95"/>
      <c r="F324" s="95"/>
      <c r="G324" s="95"/>
      <c r="H324" s="95"/>
      <c r="I324" s="95"/>
      <c r="J324" s="95"/>
      <c r="K324" s="95"/>
      <c r="L324" s="95"/>
      <c r="M324" s="95"/>
      <c r="N324" s="95"/>
      <c r="O324" s="95"/>
      <c r="P324" s="95"/>
      <c r="Q324" s="95"/>
      <c r="R324" s="95"/>
      <c r="S324" s="95"/>
      <c r="T324" s="95"/>
      <c r="U324" s="95"/>
      <c r="V324" s="44"/>
      <c r="W324" s="44"/>
      <c r="X324" s="44"/>
      <c r="Y324" s="44"/>
      <c r="Z324" s="44"/>
    </row>
    <row r="325" spans="1:26" s="45" customFormat="1" x14ac:dyDescent="0.35">
      <c r="A325" s="42"/>
      <c r="B325" s="43"/>
      <c r="C325" s="95"/>
      <c r="D325" s="95"/>
      <c r="E325" s="95"/>
      <c r="F325" s="95"/>
      <c r="G325" s="95"/>
      <c r="H325" s="95"/>
      <c r="I325" s="95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44"/>
      <c r="W325" s="44"/>
      <c r="X325" s="44"/>
      <c r="Y325" s="44"/>
      <c r="Z325" s="44"/>
    </row>
    <row r="326" spans="1:26" s="45" customFormat="1" x14ac:dyDescent="0.35">
      <c r="A326" s="42"/>
      <c r="B326" s="43"/>
      <c r="C326" s="95"/>
      <c r="D326" s="95"/>
      <c r="E326" s="95"/>
      <c r="F326" s="95"/>
      <c r="G326" s="95"/>
      <c r="H326" s="95"/>
      <c r="I326" s="95"/>
      <c r="J326" s="95"/>
      <c r="K326" s="95"/>
      <c r="L326" s="95"/>
      <c r="M326" s="95"/>
      <c r="N326" s="95"/>
      <c r="O326" s="95"/>
      <c r="P326" s="95"/>
      <c r="Q326" s="95"/>
      <c r="R326" s="95"/>
      <c r="S326" s="95"/>
      <c r="T326" s="95"/>
      <c r="U326" s="95"/>
      <c r="V326" s="44"/>
      <c r="W326" s="44"/>
      <c r="X326" s="44"/>
      <c r="Y326" s="44"/>
      <c r="Z326" s="44"/>
    </row>
    <row r="327" spans="1:26" s="45" customFormat="1" x14ac:dyDescent="0.35">
      <c r="A327" s="42"/>
      <c r="B327" s="43"/>
      <c r="C327" s="95"/>
      <c r="D327" s="95"/>
      <c r="E327" s="95"/>
      <c r="F327" s="95"/>
      <c r="G327" s="95"/>
      <c r="H327" s="95"/>
      <c r="I327" s="95"/>
      <c r="J327" s="95"/>
      <c r="K327" s="95"/>
      <c r="L327" s="95"/>
      <c r="M327" s="95"/>
      <c r="N327" s="95"/>
      <c r="O327" s="95"/>
      <c r="P327" s="95"/>
      <c r="Q327" s="95"/>
      <c r="R327" s="95"/>
      <c r="S327" s="95"/>
      <c r="T327" s="95"/>
      <c r="U327" s="95"/>
      <c r="V327" s="44"/>
      <c r="W327" s="44"/>
      <c r="X327" s="44"/>
      <c r="Y327" s="44"/>
      <c r="Z327" s="44"/>
    </row>
    <row r="328" spans="1:26" s="45" customFormat="1" x14ac:dyDescent="0.35">
      <c r="A328" s="42"/>
      <c r="B328" s="43"/>
      <c r="C328" s="95"/>
      <c r="D328" s="95"/>
      <c r="E328" s="95"/>
      <c r="F328" s="95"/>
      <c r="G328" s="95"/>
      <c r="H328" s="95"/>
      <c r="I328" s="95"/>
      <c r="J328" s="95"/>
      <c r="K328" s="95"/>
      <c r="L328" s="95"/>
      <c r="M328" s="95"/>
      <c r="N328" s="95"/>
      <c r="O328" s="95"/>
      <c r="P328" s="95"/>
      <c r="Q328" s="95"/>
      <c r="R328" s="95"/>
      <c r="S328" s="95"/>
      <c r="T328" s="95"/>
      <c r="U328" s="95"/>
      <c r="V328" s="44"/>
      <c r="W328" s="44"/>
      <c r="X328" s="44"/>
      <c r="Y328" s="44"/>
      <c r="Z328" s="44"/>
    </row>
    <row r="329" spans="1:26" s="45" customFormat="1" x14ac:dyDescent="0.35">
      <c r="A329" s="42"/>
      <c r="B329" s="43"/>
      <c r="C329" s="95"/>
      <c r="D329" s="95"/>
      <c r="E329" s="95"/>
      <c r="F329" s="95"/>
      <c r="G329" s="95"/>
      <c r="H329" s="95"/>
      <c r="I329" s="95"/>
      <c r="J329" s="95"/>
      <c r="K329" s="95"/>
      <c r="L329" s="95"/>
      <c r="M329" s="95"/>
      <c r="N329" s="95"/>
      <c r="O329" s="95"/>
      <c r="P329" s="95"/>
      <c r="Q329" s="95"/>
      <c r="R329" s="95"/>
      <c r="S329" s="95"/>
      <c r="T329" s="95"/>
      <c r="U329" s="95"/>
      <c r="V329" s="44"/>
      <c r="W329" s="44"/>
      <c r="X329" s="44"/>
      <c r="Y329" s="44"/>
      <c r="Z329" s="44"/>
    </row>
    <row r="330" spans="1:26" s="45" customFormat="1" x14ac:dyDescent="0.35">
      <c r="A330" s="42"/>
      <c r="B330" s="43"/>
      <c r="C330" s="95"/>
      <c r="D330" s="95"/>
      <c r="E330" s="95"/>
      <c r="F330" s="95"/>
      <c r="G330" s="95"/>
      <c r="H330" s="95"/>
      <c r="I330" s="95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44"/>
      <c r="W330" s="44"/>
      <c r="X330" s="44"/>
      <c r="Y330" s="44"/>
      <c r="Z330" s="44"/>
    </row>
    <row r="331" spans="1:26" s="45" customFormat="1" x14ac:dyDescent="0.35">
      <c r="A331" s="42"/>
      <c r="B331" s="43"/>
      <c r="C331" s="95"/>
      <c r="D331" s="95"/>
      <c r="E331" s="95"/>
      <c r="F331" s="95"/>
      <c r="G331" s="95"/>
      <c r="H331" s="95"/>
      <c r="I331" s="95"/>
      <c r="J331" s="95"/>
      <c r="K331" s="95"/>
      <c r="L331" s="95"/>
      <c r="M331" s="95"/>
      <c r="N331" s="95"/>
      <c r="O331" s="95"/>
      <c r="P331" s="95"/>
      <c r="Q331" s="95"/>
      <c r="R331" s="95"/>
      <c r="S331" s="95"/>
      <c r="T331" s="95"/>
      <c r="U331" s="95"/>
      <c r="V331" s="44"/>
      <c r="W331" s="44"/>
      <c r="X331" s="44"/>
      <c r="Y331" s="44"/>
      <c r="Z331" s="44"/>
    </row>
  </sheetData>
  <mergeCells count="35">
    <mergeCell ref="A69:B69"/>
    <mergeCell ref="A70:B70"/>
    <mergeCell ref="U6:U7"/>
    <mergeCell ref="V6:V7"/>
    <mergeCell ref="W6:W7"/>
    <mergeCell ref="F6:F7"/>
    <mergeCell ref="I6:I7"/>
    <mergeCell ref="J6:J7"/>
    <mergeCell ref="G6:G7"/>
    <mergeCell ref="H6:H7"/>
    <mergeCell ref="K6:K7"/>
    <mergeCell ref="L6:L7"/>
    <mergeCell ref="M6:M7"/>
    <mergeCell ref="N6:N7"/>
    <mergeCell ref="O6:O7"/>
    <mergeCell ref="R6:R7"/>
    <mergeCell ref="X6:X7"/>
    <mergeCell ref="Y6:Y7"/>
    <mergeCell ref="Z6:Z7"/>
    <mergeCell ref="Q6:Q7"/>
    <mergeCell ref="S6:S7"/>
    <mergeCell ref="T6:T7"/>
    <mergeCell ref="A4:C4"/>
    <mergeCell ref="A6:A7"/>
    <mergeCell ref="B6:B7"/>
    <mergeCell ref="C6:C7"/>
    <mergeCell ref="E6:E7"/>
    <mergeCell ref="D6:D7"/>
    <mergeCell ref="A3:C3"/>
    <mergeCell ref="A1:C1"/>
    <mergeCell ref="A2:C2"/>
    <mergeCell ref="P1:S1"/>
    <mergeCell ref="E3:F3"/>
    <mergeCell ref="P3:S3"/>
    <mergeCell ref="I3:J3"/>
  </mergeCells>
  <phoneticPr fontId="42" type="noConversion"/>
  <conditionalFormatting sqref="A71:A1048576">
    <cfRule type="duplicateValues" dxfId="0" priority="1"/>
  </conditionalFormatting>
  <printOptions horizontalCentered="1" verticalCentered="1"/>
  <pageMargins left="0.19685039370078741" right="0" top="0" bottom="0" header="0" footer="0"/>
  <pageSetup scale="97" orientation="portrait" r:id="rId1"/>
  <rowBreaks count="1" manualBreakCount="1">
    <brk id="42" max="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F9ACA-07A1-4D06-8C95-264BD1428E42}">
  <sheetPr>
    <tabColor rgb="FFFFFF00"/>
    <pageSetUpPr fitToPage="1"/>
  </sheetPr>
  <dimension ref="A1:SW590"/>
  <sheetViews>
    <sheetView showGridLines="0" topLeftCell="G1" zoomScale="80" zoomScaleNormal="80" zoomScaleSheetLayoutView="100" workbookViewId="0">
      <selection activeCell="N2" sqref="N2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25" width="18.23046875" style="16" customWidth="1"/>
    <col min="26" max="27" width="22.765625" style="16" customWidth="1"/>
    <col min="28" max="517" width="143.3828125" style="16" customWidth="1"/>
    <col min="518" max="16384" width="11.3828125" style="2"/>
  </cols>
  <sheetData>
    <row r="1" spans="1:517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</row>
    <row r="2" spans="1:517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17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</row>
    <row r="4" spans="1:517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</row>
    <row r="5" spans="1:517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</row>
    <row r="6" spans="1:517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210" t="s">
        <v>104</v>
      </c>
      <c r="O6" s="210" t="s">
        <v>105</v>
      </c>
      <c r="P6" s="210" t="s">
        <v>106</v>
      </c>
      <c r="Q6" s="210" t="s">
        <v>107</v>
      </c>
      <c r="R6" s="210" t="s">
        <v>108</v>
      </c>
      <c r="S6" s="210" t="s">
        <v>109</v>
      </c>
      <c r="T6" s="210" t="s">
        <v>110</v>
      </c>
      <c r="U6" s="210" t="s">
        <v>111</v>
      </c>
      <c r="V6" s="210" t="s">
        <v>112</v>
      </c>
      <c r="W6" s="210" t="s">
        <v>113</v>
      </c>
      <c r="X6" s="210" t="s">
        <v>114</v>
      </c>
      <c r="Y6" s="210" t="s">
        <v>115</v>
      </c>
      <c r="Z6" s="210" t="s">
        <v>71</v>
      </c>
      <c r="AA6" s="210" t="s">
        <v>72</v>
      </c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</row>
    <row r="7" spans="1:517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</row>
    <row r="8" spans="1:517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</row>
    <row r="9" spans="1:517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+M12+M28+M34+M38+M43+M47+M52+M56+M61+M65+M70+M75</f>
        <v>29474579.219999999</v>
      </c>
      <c r="N9" s="113">
        <f>+N12+N28+N34+N38+N43+N47+N52+N56+N61+N65+N70+N75</f>
        <v>29474584.219999999</v>
      </c>
      <c r="O9" s="113">
        <f t="shared" ref="O9:U9" si="0">+O12+O28+O34+O38+O43+O47+O52+O56+O61+O65+O70+O75</f>
        <v>29474589.219999999</v>
      </c>
      <c r="P9" s="113">
        <f t="shared" si="0"/>
        <v>29474594.219999999</v>
      </c>
      <c r="Q9" s="113">
        <f t="shared" si="0"/>
        <v>29474599.219999999</v>
      </c>
      <c r="R9" s="113">
        <f t="shared" si="0"/>
        <v>29474604.219999999</v>
      </c>
      <c r="S9" s="113">
        <f t="shared" si="0"/>
        <v>29474609.219999999</v>
      </c>
      <c r="T9" s="113">
        <f t="shared" si="0"/>
        <v>29474614.219999999</v>
      </c>
      <c r="U9" s="113">
        <f t="shared" si="0"/>
        <v>29474619.219999999</v>
      </c>
      <c r="V9" s="113">
        <f>+V12+V28+V34+V38+V43+V47+V52+V56+V61+V65+V70+V75</f>
        <v>29474624.219999999</v>
      </c>
      <c r="W9" s="113">
        <f t="shared" ref="W9:AA9" si="1">+W12+W28+W34+W38+W43+W47+W52+W56+W61+W65+W70+W75</f>
        <v>29474629.219999999</v>
      </c>
      <c r="X9" s="113">
        <f t="shared" si="1"/>
        <v>29474634.219999999</v>
      </c>
      <c r="Y9" s="113">
        <f t="shared" si="1"/>
        <v>29474639.219999999</v>
      </c>
      <c r="Z9" s="113">
        <f t="shared" si="1"/>
        <v>29474644.219999999</v>
      </c>
      <c r="AA9" s="113">
        <f t="shared" si="1"/>
        <v>29474649.219999999</v>
      </c>
    </row>
    <row r="10" spans="1:517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</row>
    <row r="11" spans="1:517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</row>
    <row r="12" spans="1:517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  <c r="N12" s="114">
        <f>+N25+N27</f>
        <v>11317904.77</v>
      </c>
      <c r="O12" s="114">
        <f t="shared" ref="O12:U12" si="2">+O25+O27</f>
        <v>11317905.77</v>
      </c>
      <c r="P12" s="114">
        <f t="shared" si="2"/>
        <v>11317906.77</v>
      </c>
      <c r="Q12" s="114">
        <f t="shared" si="2"/>
        <v>11317907.77</v>
      </c>
      <c r="R12" s="114">
        <f t="shared" si="2"/>
        <v>11317908.77</v>
      </c>
      <c r="S12" s="114">
        <f t="shared" si="2"/>
        <v>11317909.77</v>
      </c>
      <c r="T12" s="114">
        <f t="shared" si="2"/>
        <v>11317910.77</v>
      </c>
      <c r="U12" s="114">
        <f t="shared" si="2"/>
        <v>11317911.77</v>
      </c>
      <c r="V12" s="114">
        <f>+V25+V27</f>
        <v>11317912.77</v>
      </c>
      <c r="W12" s="114">
        <f t="shared" ref="W12:AA12" si="3">+W25+W27</f>
        <v>11317913.77</v>
      </c>
      <c r="X12" s="114">
        <f t="shared" si="3"/>
        <v>11317914.77</v>
      </c>
      <c r="Y12" s="114">
        <f t="shared" si="3"/>
        <v>11317915.77</v>
      </c>
      <c r="Z12" s="114">
        <f t="shared" si="3"/>
        <v>11317916.77</v>
      </c>
      <c r="AA12" s="114">
        <f t="shared" si="3"/>
        <v>11317917.77</v>
      </c>
    </row>
    <row r="13" spans="1:517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15">
        <v>5330312.8499999996</v>
      </c>
      <c r="O13" s="115">
        <v>5330312.8499999996</v>
      </c>
      <c r="P13" s="115">
        <v>5330312.8499999996</v>
      </c>
      <c r="Q13" s="115">
        <v>5330312.8499999996</v>
      </c>
      <c r="R13" s="115">
        <v>5330312.8499999996</v>
      </c>
      <c r="S13" s="115">
        <v>5330312.8499999996</v>
      </c>
      <c r="T13" s="115">
        <v>5330312.8499999996</v>
      </c>
      <c r="U13" s="115">
        <v>5330312.8499999996</v>
      </c>
      <c r="V13" s="115">
        <v>5330312.8499999996</v>
      </c>
      <c r="W13" s="115">
        <v>5330312.8499999996</v>
      </c>
      <c r="X13" s="115">
        <v>5330312.8499999996</v>
      </c>
      <c r="Y13" s="115">
        <v>5330312.8499999996</v>
      </c>
      <c r="Z13" s="115">
        <v>5330312.8499999996</v>
      </c>
      <c r="AA13" s="115">
        <v>5330312.8499999996</v>
      </c>
    </row>
    <row r="14" spans="1:517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15">
        <v>113799.72</v>
      </c>
      <c r="O14" s="115">
        <v>113799.72</v>
      </c>
      <c r="P14" s="115">
        <v>113799.72</v>
      </c>
      <c r="Q14" s="115">
        <v>113799.72</v>
      </c>
      <c r="R14" s="115">
        <v>113799.72</v>
      </c>
      <c r="S14" s="115">
        <v>113799.72</v>
      </c>
      <c r="T14" s="115">
        <v>113799.72</v>
      </c>
      <c r="U14" s="115">
        <v>113799.72</v>
      </c>
      <c r="V14" s="115">
        <v>113799.72</v>
      </c>
      <c r="W14" s="115">
        <v>113799.72</v>
      </c>
      <c r="X14" s="115">
        <v>113799.72</v>
      </c>
      <c r="Y14" s="115">
        <v>113799.72</v>
      </c>
      <c r="Z14" s="115">
        <v>113799.72</v>
      </c>
      <c r="AA14" s="115">
        <v>113799.72</v>
      </c>
    </row>
    <row r="15" spans="1:517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15">
        <v>758664.78</v>
      </c>
      <c r="O15" s="115">
        <v>758664.78</v>
      </c>
      <c r="P15" s="115">
        <v>758664.78</v>
      </c>
      <c r="Q15" s="115">
        <v>758664.78</v>
      </c>
      <c r="R15" s="115">
        <v>758664.78</v>
      </c>
      <c r="S15" s="115">
        <v>758664.78</v>
      </c>
      <c r="T15" s="115">
        <v>758664.78</v>
      </c>
      <c r="U15" s="115">
        <v>758664.78</v>
      </c>
      <c r="V15" s="115">
        <v>758664.78</v>
      </c>
      <c r="W15" s="115">
        <v>758664.78</v>
      </c>
      <c r="X15" s="115">
        <v>758664.78</v>
      </c>
      <c r="Y15" s="115">
        <v>758664.78</v>
      </c>
      <c r="Z15" s="115">
        <v>758664.78</v>
      </c>
      <c r="AA15" s="115">
        <v>758664.78</v>
      </c>
    </row>
    <row r="16" spans="1:517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15">
        <v>669022.25</v>
      </c>
      <c r="O16" s="115">
        <v>669022.25</v>
      </c>
      <c r="P16" s="115">
        <v>669022.25</v>
      </c>
      <c r="Q16" s="115">
        <v>669022.25</v>
      </c>
      <c r="R16" s="115">
        <v>669022.25</v>
      </c>
      <c r="S16" s="115">
        <v>669022.25</v>
      </c>
      <c r="T16" s="115">
        <v>669022.25</v>
      </c>
      <c r="U16" s="115">
        <v>669022.25</v>
      </c>
      <c r="V16" s="115">
        <v>669022.25</v>
      </c>
      <c r="W16" s="115">
        <v>669022.25</v>
      </c>
      <c r="X16" s="115">
        <v>669022.25</v>
      </c>
      <c r="Y16" s="115">
        <v>669022.25</v>
      </c>
      <c r="Z16" s="115">
        <v>669022.25</v>
      </c>
      <c r="AA16" s="115">
        <v>669022.25</v>
      </c>
    </row>
    <row r="17" spans="1:517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15">
        <v>440575.63</v>
      </c>
      <c r="O17" s="115">
        <v>440575.63</v>
      </c>
      <c r="P17" s="115">
        <v>440575.63</v>
      </c>
      <c r="Q17" s="115">
        <v>440575.63</v>
      </c>
      <c r="R17" s="115">
        <v>440575.63</v>
      </c>
      <c r="S17" s="115">
        <v>440575.63</v>
      </c>
      <c r="T17" s="115">
        <v>440575.63</v>
      </c>
      <c r="U17" s="115">
        <v>440575.63</v>
      </c>
      <c r="V17" s="115">
        <v>440575.63</v>
      </c>
      <c r="W17" s="115">
        <v>440575.63</v>
      </c>
      <c r="X17" s="115">
        <v>440575.63</v>
      </c>
      <c r="Y17" s="115">
        <v>440575.63</v>
      </c>
      <c r="Z17" s="115">
        <v>440575.63</v>
      </c>
      <c r="AA17" s="115">
        <v>440575.63</v>
      </c>
    </row>
    <row r="18" spans="1:517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15">
        <v>522163.71</v>
      </c>
      <c r="O18" s="115">
        <v>522163.71</v>
      </c>
      <c r="P18" s="115">
        <v>522163.71</v>
      </c>
      <c r="Q18" s="115">
        <v>522163.71</v>
      </c>
      <c r="R18" s="115">
        <v>522163.71</v>
      </c>
      <c r="S18" s="115">
        <v>522163.71</v>
      </c>
      <c r="T18" s="115">
        <v>522163.71</v>
      </c>
      <c r="U18" s="115">
        <v>522163.71</v>
      </c>
      <c r="V18" s="115">
        <v>522163.71</v>
      </c>
      <c r="W18" s="115">
        <v>522163.71</v>
      </c>
      <c r="X18" s="115">
        <v>522163.71</v>
      </c>
      <c r="Y18" s="115">
        <v>522163.71</v>
      </c>
      <c r="Z18" s="115">
        <v>522163.71</v>
      </c>
      <c r="AA18" s="115">
        <v>522163.71</v>
      </c>
    </row>
    <row r="19" spans="1:517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15">
        <v>1640571</v>
      </c>
      <c r="O19" s="115">
        <v>1640571</v>
      </c>
      <c r="P19" s="115">
        <v>1640571</v>
      </c>
      <c r="Q19" s="115">
        <v>1640571</v>
      </c>
      <c r="R19" s="115">
        <v>1640571</v>
      </c>
      <c r="S19" s="115">
        <v>1640571</v>
      </c>
      <c r="T19" s="115">
        <v>1640571</v>
      </c>
      <c r="U19" s="115">
        <v>1640571</v>
      </c>
      <c r="V19" s="115">
        <v>1640571</v>
      </c>
      <c r="W19" s="115">
        <v>1640571</v>
      </c>
      <c r="X19" s="115">
        <v>1640571</v>
      </c>
      <c r="Y19" s="115">
        <v>1640571</v>
      </c>
      <c r="Z19" s="115">
        <v>1640571</v>
      </c>
      <c r="AA19" s="115">
        <v>1640571</v>
      </c>
    </row>
    <row r="20" spans="1:517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15">
        <v>673238.7</v>
      </c>
      <c r="O20" s="115">
        <v>673238.7</v>
      </c>
      <c r="P20" s="115">
        <v>673238.7</v>
      </c>
      <c r="Q20" s="115">
        <v>673238.7</v>
      </c>
      <c r="R20" s="115">
        <v>673238.7</v>
      </c>
      <c r="S20" s="115">
        <v>673238.7</v>
      </c>
      <c r="T20" s="115">
        <v>673238.7</v>
      </c>
      <c r="U20" s="115">
        <v>673238.7</v>
      </c>
      <c r="V20" s="115">
        <v>673238.7</v>
      </c>
      <c r="W20" s="115">
        <v>673238.7</v>
      </c>
      <c r="X20" s="115">
        <v>673238.7</v>
      </c>
      <c r="Y20" s="115">
        <v>673238.7</v>
      </c>
      <c r="Z20" s="115">
        <v>673238.7</v>
      </c>
      <c r="AA20" s="115">
        <v>673238.7</v>
      </c>
    </row>
    <row r="21" spans="1:517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15">
        <v>673238.7</v>
      </c>
      <c r="O21" s="115">
        <v>673238.7</v>
      </c>
      <c r="P21" s="115">
        <v>673238.7</v>
      </c>
      <c r="Q21" s="115">
        <v>673238.7</v>
      </c>
      <c r="R21" s="115">
        <v>673238.7</v>
      </c>
      <c r="S21" s="115">
        <v>673238.7</v>
      </c>
      <c r="T21" s="115">
        <v>673238.7</v>
      </c>
      <c r="U21" s="115">
        <v>673238.7</v>
      </c>
      <c r="V21" s="115">
        <v>673238.7</v>
      </c>
      <c r="W21" s="115">
        <v>673238.7</v>
      </c>
      <c r="X21" s="115">
        <v>673238.7</v>
      </c>
      <c r="Y21" s="115">
        <v>673238.7</v>
      </c>
      <c r="Z21" s="115">
        <v>673238.7</v>
      </c>
      <c r="AA21" s="115">
        <v>673238.7</v>
      </c>
    </row>
    <row r="22" spans="1:517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15">
        <v>172830.55</v>
      </c>
      <c r="O22" s="115">
        <v>172830.55</v>
      </c>
      <c r="P22" s="115">
        <v>172830.55</v>
      </c>
      <c r="Q22" s="115">
        <v>172830.55</v>
      </c>
      <c r="R22" s="115">
        <v>172830.55</v>
      </c>
      <c r="S22" s="115">
        <v>172830.55</v>
      </c>
      <c r="T22" s="115">
        <v>172830.55</v>
      </c>
      <c r="U22" s="115">
        <v>172830.55</v>
      </c>
      <c r="V22" s="115">
        <v>172830.55</v>
      </c>
      <c r="W22" s="115">
        <v>172830.55</v>
      </c>
      <c r="X22" s="115">
        <v>172830.55</v>
      </c>
      <c r="Y22" s="115">
        <v>172830.55</v>
      </c>
      <c r="Z22" s="115">
        <v>172830.55</v>
      </c>
      <c r="AA22" s="115">
        <v>172830.55</v>
      </c>
    </row>
    <row r="23" spans="1:517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15">
        <v>76219.88</v>
      </c>
      <c r="O23" s="115">
        <v>76219.88</v>
      </c>
      <c r="P23" s="115">
        <v>76219.88</v>
      </c>
      <c r="Q23" s="115">
        <v>76219.88</v>
      </c>
      <c r="R23" s="115">
        <v>76219.88</v>
      </c>
      <c r="S23" s="115">
        <v>76219.88</v>
      </c>
      <c r="T23" s="115">
        <v>76219.88</v>
      </c>
      <c r="U23" s="115">
        <v>76219.88</v>
      </c>
      <c r="V23" s="115">
        <v>76219.88</v>
      </c>
      <c r="W23" s="115">
        <v>76219.88</v>
      </c>
      <c r="X23" s="115">
        <v>76219.88</v>
      </c>
      <c r="Y23" s="115">
        <v>76219.88</v>
      </c>
      <c r="Z23" s="115">
        <v>76219.88</v>
      </c>
      <c r="AA23" s="115">
        <v>76219.88</v>
      </c>
    </row>
    <row r="24" spans="1:517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15">
        <v>6500</v>
      </c>
      <c r="O24" s="115">
        <v>6500</v>
      </c>
      <c r="P24" s="115">
        <v>6500</v>
      </c>
      <c r="Q24" s="115">
        <v>6500</v>
      </c>
      <c r="R24" s="115">
        <v>6500</v>
      </c>
      <c r="S24" s="115">
        <v>6500</v>
      </c>
      <c r="T24" s="115">
        <v>6500</v>
      </c>
      <c r="U24" s="115">
        <v>6500</v>
      </c>
      <c r="V24" s="115">
        <v>6500</v>
      </c>
      <c r="W24" s="115">
        <v>6500</v>
      </c>
      <c r="X24" s="115">
        <v>6500</v>
      </c>
      <c r="Y24" s="115">
        <v>6500</v>
      </c>
      <c r="Z24" s="115">
        <v>6500</v>
      </c>
      <c r="AA24" s="115">
        <v>6500</v>
      </c>
    </row>
    <row r="25" spans="1:517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16">
        <f>SUM(N13:N24)</f>
        <v>11077137.77</v>
      </c>
      <c r="O25" s="116">
        <f t="shared" ref="O25:U25" si="4">SUM(O13:O24)</f>
        <v>11077137.77</v>
      </c>
      <c r="P25" s="116">
        <f t="shared" si="4"/>
        <v>11077137.77</v>
      </c>
      <c r="Q25" s="116">
        <f t="shared" si="4"/>
        <v>11077137.77</v>
      </c>
      <c r="R25" s="116">
        <f t="shared" si="4"/>
        <v>11077137.77</v>
      </c>
      <c r="S25" s="116">
        <f t="shared" si="4"/>
        <v>11077137.77</v>
      </c>
      <c r="T25" s="116">
        <f t="shared" si="4"/>
        <v>11077137.77</v>
      </c>
      <c r="U25" s="116">
        <f t="shared" si="4"/>
        <v>11077137.77</v>
      </c>
      <c r="V25" s="116">
        <f>SUM(V13:V24)</f>
        <v>11077137.77</v>
      </c>
      <c r="W25" s="116">
        <f t="shared" ref="W25" si="5">SUM(W13:W24)</f>
        <v>11077137.77</v>
      </c>
      <c r="X25" s="116">
        <f t="shared" ref="X25" si="6">SUM(X13:X24)</f>
        <v>11077137.77</v>
      </c>
      <c r="Y25" s="116">
        <f t="shared" ref="Y25" si="7">SUM(Y13:Y24)</f>
        <v>11077137.77</v>
      </c>
      <c r="Z25" s="116">
        <f t="shared" ref="Z25" si="8">SUM(Z13:Z24)</f>
        <v>11077137.77</v>
      </c>
      <c r="AA25" s="116">
        <f t="shared" ref="AA25" si="9">SUM(AA13:AA24)</f>
        <v>11077137.77</v>
      </c>
    </row>
    <row r="26" spans="1:517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17">
        <v>240767</v>
      </c>
      <c r="O26" s="117">
        <v>240768</v>
      </c>
      <c r="P26" s="117">
        <v>240769</v>
      </c>
      <c r="Q26" s="117">
        <v>240770</v>
      </c>
      <c r="R26" s="117">
        <v>240771</v>
      </c>
      <c r="S26" s="117">
        <v>240772</v>
      </c>
      <c r="T26" s="117">
        <v>240773</v>
      </c>
      <c r="U26" s="117">
        <v>240774</v>
      </c>
      <c r="V26" s="117">
        <v>240775</v>
      </c>
      <c r="W26" s="117">
        <v>240776</v>
      </c>
      <c r="X26" s="117">
        <v>240777</v>
      </c>
      <c r="Y26" s="117">
        <v>240778</v>
      </c>
      <c r="Z26" s="117">
        <v>240779</v>
      </c>
      <c r="AA26" s="117">
        <v>240780</v>
      </c>
    </row>
    <row r="27" spans="1:517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  <c r="N27" s="118">
        <f>SUM(N26)</f>
        <v>240767</v>
      </c>
      <c r="O27" s="118">
        <f t="shared" ref="O27:U27" si="10">SUM(O26)</f>
        <v>240768</v>
      </c>
      <c r="P27" s="118">
        <f t="shared" si="10"/>
        <v>240769</v>
      </c>
      <c r="Q27" s="118">
        <f t="shared" si="10"/>
        <v>240770</v>
      </c>
      <c r="R27" s="118">
        <f t="shared" si="10"/>
        <v>240771</v>
      </c>
      <c r="S27" s="118">
        <f t="shared" si="10"/>
        <v>240772</v>
      </c>
      <c r="T27" s="118">
        <f t="shared" si="10"/>
        <v>240773</v>
      </c>
      <c r="U27" s="118">
        <f t="shared" si="10"/>
        <v>240774</v>
      </c>
      <c r="V27" s="118">
        <f>SUM(V26)</f>
        <v>240775</v>
      </c>
      <c r="W27" s="118">
        <f t="shared" ref="W27" si="11">SUM(W26)</f>
        <v>240776</v>
      </c>
      <c r="X27" s="118">
        <f t="shared" ref="X27" si="12">SUM(X26)</f>
        <v>240777</v>
      </c>
      <c r="Y27" s="118">
        <f t="shared" ref="Y27" si="13">SUM(Y26)</f>
        <v>240778</v>
      </c>
      <c r="Z27" s="118">
        <f t="shared" ref="Z27" si="14">SUM(Z26)</f>
        <v>240779</v>
      </c>
      <c r="AA27" s="118">
        <f t="shared" ref="AA27" si="15">SUM(AA26)</f>
        <v>240780</v>
      </c>
    </row>
    <row r="28" spans="1:517" s="13" customFormat="1" ht="21" customHeight="1" x14ac:dyDescent="0.35">
      <c r="A28" s="11"/>
      <c r="B28" s="11"/>
      <c r="C28" s="29"/>
      <c r="D28" s="29"/>
      <c r="E28" s="71" t="s">
        <v>122</v>
      </c>
      <c r="F28" s="72" t="s">
        <v>165</v>
      </c>
      <c r="G28" s="145"/>
      <c r="H28" s="72"/>
      <c r="I28" s="72"/>
      <c r="J28" s="72"/>
      <c r="K28" s="72"/>
      <c r="L28" s="72"/>
      <c r="M28" s="114">
        <f>+M29</f>
        <v>1845000</v>
      </c>
      <c r="N28" s="114">
        <f>+N29</f>
        <v>1845000</v>
      </c>
      <c r="O28" s="114">
        <f t="shared" ref="O28:U29" si="16">+O29</f>
        <v>1845000</v>
      </c>
      <c r="P28" s="114">
        <f t="shared" si="16"/>
        <v>1845000</v>
      </c>
      <c r="Q28" s="114">
        <f t="shared" si="16"/>
        <v>1845000</v>
      </c>
      <c r="R28" s="114">
        <f t="shared" si="16"/>
        <v>1845000</v>
      </c>
      <c r="S28" s="114">
        <f t="shared" si="16"/>
        <v>1845000</v>
      </c>
      <c r="T28" s="114">
        <f t="shared" si="16"/>
        <v>1845000</v>
      </c>
      <c r="U28" s="114">
        <f t="shared" si="16"/>
        <v>1845000</v>
      </c>
      <c r="V28" s="114">
        <f>+V29</f>
        <v>1845000</v>
      </c>
      <c r="W28" s="114">
        <f t="shared" ref="W28:W29" si="17">+W29</f>
        <v>1845000</v>
      </c>
      <c r="X28" s="114">
        <f t="shared" ref="X28:X29" si="18">+X29</f>
        <v>1845000</v>
      </c>
      <c r="Y28" s="114">
        <f t="shared" ref="Y28:Y29" si="19">+Y29</f>
        <v>1845000</v>
      </c>
      <c r="Z28" s="114">
        <f t="shared" ref="Z28:Z29" si="20">+Z29</f>
        <v>1845000</v>
      </c>
      <c r="AA28" s="114">
        <f t="shared" ref="AA28:AA29" si="21">+AA29</f>
        <v>1845000</v>
      </c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</row>
    <row r="29" spans="1:517" s="13" customFormat="1" ht="21" customHeight="1" x14ac:dyDescent="0.35">
      <c r="A29" s="17"/>
      <c r="B29" s="17"/>
      <c r="C29" s="17"/>
      <c r="D29" s="17"/>
      <c r="E29" s="146" t="s">
        <v>124</v>
      </c>
      <c r="F29" s="73" t="s">
        <v>155</v>
      </c>
      <c r="G29" s="147"/>
      <c r="H29" s="73"/>
      <c r="I29" s="146"/>
      <c r="J29" s="146"/>
      <c r="K29" s="146"/>
      <c r="L29" s="146"/>
      <c r="M29" s="119">
        <f>+M30</f>
        <v>1845000</v>
      </c>
      <c r="N29" s="119">
        <f>+N30</f>
        <v>1845000</v>
      </c>
      <c r="O29" s="119">
        <f t="shared" si="16"/>
        <v>1845000</v>
      </c>
      <c r="P29" s="119">
        <f t="shared" si="16"/>
        <v>1845000</v>
      </c>
      <c r="Q29" s="119">
        <f t="shared" si="16"/>
        <v>1845000</v>
      </c>
      <c r="R29" s="119">
        <f t="shared" si="16"/>
        <v>1845000</v>
      </c>
      <c r="S29" s="119">
        <f t="shared" si="16"/>
        <v>1845000</v>
      </c>
      <c r="T29" s="119">
        <f t="shared" si="16"/>
        <v>1845000</v>
      </c>
      <c r="U29" s="119">
        <f t="shared" si="16"/>
        <v>1845000</v>
      </c>
      <c r="V29" s="119">
        <f>+V30</f>
        <v>1845000</v>
      </c>
      <c r="W29" s="119">
        <f t="shared" si="17"/>
        <v>1845000</v>
      </c>
      <c r="X29" s="119">
        <f t="shared" si="18"/>
        <v>1845000</v>
      </c>
      <c r="Y29" s="119">
        <f t="shared" si="19"/>
        <v>1845000</v>
      </c>
      <c r="Z29" s="119">
        <f t="shared" si="20"/>
        <v>1845000</v>
      </c>
      <c r="AA29" s="119">
        <f t="shared" si="21"/>
        <v>1845000</v>
      </c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</row>
    <row r="30" spans="1:517" ht="21" customHeight="1" x14ac:dyDescent="0.35">
      <c r="A30" s="11"/>
      <c r="B30" s="11"/>
      <c r="C30" s="11"/>
      <c r="D30" s="11"/>
      <c r="E30" s="54"/>
      <c r="F30" s="54"/>
      <c r="G30" s="142"/>
      <c r="H30" s="214" t="s">
        <v>60</v>
      </c>
      <c r="I30" s="214"/>
      <c r="J30" s="214"/>
      <c r="K30" s="214"/>
      <c r="L30" s="214"/>
      <c r="M30" s="120">
        <f>+M31+M32</f>
        <v>1845000</v>
      </c>
      <c r="N30" s="120">
        <f>+N31+N32</f>
        <v>1845000</v>
      </c>
      <c r="O30" s="120">
        <f t="shared" ref="O30:U30" si="22">+O31+O32</f>
        <v>1845000</v>
      </c>
      <c r="P30" s="120">
        <f t="shared" si="22"/>
        <v>1845000</v>
      </c>
      <c r="Q30" s="120">
        <f t="shared" si="22"/>
        <v>1845000</v>
      </c>
      <c r="R30" s="120">
        <f t="shared" si="22"/>
        <v>1845000</v>
      </c>
      <c r="S30" s="120">
        <f t="shared" si="22"/>
        <v>1845000</v>
      </c>
      <c r="T30" s="120">
        <f t="shared" si="22"/>
        <v>1845000</v>
      </c>
      <c r="U30" s="120">
        <f t="shared" si="22"/>
        <v>1845000</v>
      </c>
      <c r="V30" s="120">
        <f>+V31+V32</f>
        <v>1845000</v>
      </c>
      <c r="W30" s="120">
        <f t="shared" ref="W30" si="23">+W31+W32</f>
        <v>1845000</v>
      </c>
      <c r="X30" s="120">
        <f t="shared" ref="X30" si="24">+X31+X32</f>
        <v>1845000</v>
      </c>
      <c r="Y30" s="120">
        <f t="shared" ref="Y30" si="25">+Y31+Y32</f>
        <v>1845000</v>
      </c>
      <c r="Z30" s="120">
        <f t="shared" ref="Z30" si="26">+Z31+Z32</f>
        <v>1845000</v>
      </c>
      <c r="AA30" s="120">
        <f t="shared" ref="AA30" si="27">+AA31+AA32</f>
        <v>1845000</v>
      </c>
    </row>
    <row r="31" spans="1:517" ht="21" customHeight="1" x14ac:dyDescent="0.35">
      <c r="A31" s="8"/>
      <c r="B31" s="8"/>
      <c r="E31" s="50"/>
      <c r="F31" s="50"/>
      <c r="G31" s="142">
        <v>1126151100</v>
      </c>
      <c r="H31" s="52" t="s">
        <v>90</v>
      </c>
      <c r="I31" s="51">
        <v>132</v>
      </c>
      <c r="J31" s="51" t="s">
        <v>91</v>
      </c>
      <c r="K31" s="51">
        <v>3390</v>
      </c>
      <c r="L31" s="51" t="s">
        <v>56</v>
      </c>
      <c r="M31" s="117">
        <v>1800000</v>
      </c>
      <c r="N31" s="117">
        <v>1800000</v>
      </c>
      <c r="O31" s="117">
        <v>1800000</v>
      </c>
      <c r="P31" s="117">
        <v>1800000</v>
      </c>
      <c r="Q31" s="117">
        <v>1800000</v>
      </c>
      <c r="R31" s="117">
        <v>1800000</v>
      </c>
      <c r="S31" s="117">
        <v>1800000</v>
      </c>
      <c r="T31" s="117">
        <v>1800000</v>
      </c>
      <c r="U31" s="117">
        <v>1800000</v>
      </c>
      <c r="V31" s="117">
        <v>1800000</v>
      </c>
      <c r="W31" s="117">
        <v>1800000</v>
      </c>
      <c r="X31" s="117">
        <v>1800000</v>
      </c>
      <c r="Y31" s="117">
        <v>1800000</v>
      </c>
      <c r="Z31" s="117">
        <v>1800000</v>
      </c>
      <c r="AA31" s="117">
        <v>1800000</v>
      </c>
    </row>
    <row r="32" spans="1:517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91</v>
      </c>
      <c r="K32" s="51">
        <v>3830</v>
      </c>
      <c r="L32" s="51" t="s">
        <v>79</v>
      </c>
      <c r="M32" s="117">
        <v>45000</v>
      </c>
      <c r="N32" s="117">
        <v>45000</v>
      </c>
      <c r="O32" s="117">
        <v>45000</v>
      </c>
      <c r="P32" s="117">
        <v>45000</v>
      </c>
      <c r="Q32" s="117">
        <v>45000</v>
      </c>
      <c r="R32" s="117">
        <v>45000</v>
      </c>
      <c r="S32" s="117">
        <v>45000</v>
      </c>
      <c r="T32" s="117">
        <v>45000</v>
      </c>
      <c r="U32" s="117">
        <v>45000</v>
      </c>
      <c r="V32" s="117">
        <v>45000</v>
      </c>
      <c r="W32" s="117">
        <v>45000</v>
      </c>
      <c r="X32" s="117">
        <v>45000</v>
      </c>
      <c r="Y32" s="117">
        <v>45000</v>
      </c>
      <c r="Z32" s="117">
        <v>45000</v>
      </c>
      <c r="AA32" s="117">
        <v>45000</v>
      </c>
    </row>
    <row r="33" spans="1:517" ht="21" customHeight="1" x14ac:dyDescent="0.35">
      <c r="A33" s="11"/>
      <c r="B33" s="11"/>
      <c r="C33" s="11"/>
      <c r="D33" s="11"/>
      <c r="E33" s="54"/>
      <c r="F33" s="54"/>
      <c r="G33" s="148"/>
      <c r="H33" s="53" t="s">
        <v>59</v>
      </c>
      <c r="I33" s="53"/>
      <c r="J33" s="53"/>
      <c r="K33" s="53"/>
      <c r="L33" s="55"/>
      <c r="M33" s="116">
        <f>SUM(M32:M32)</f>
        <v>45000</v>
      </c>
      <c r="N33" s="116">
        <f>SUM(N32:N32)</f>
        <v>45000</v>
      </c>
      <c r="O33" s="116">
        <f t="shared" ref="O33:U33" si="28">SUM(O32:O32)</f>
        <v>45000</v>
      </c>
      <c r="P33" s="116">
        <f t="shared" si="28"/>
        <v>45000</v>
      </c>
      <c r="Q33" s="116">
        <f t="shared" si="28"/>
        <v>45000</v>
      </c>
      <c r="R33" s="116">
        <f t="shared" si="28"/>
        <v>45000</v>
      </c>
      <c r="S33" s="116">
        <f t="shared" si="28"/>
        <v>45000</v>
      </c>
      <c r="T33" s="116">
        <f t="shared" si="28"/>
        <v>45000</v>
      </c>
      <c r="U33" s="116">
        <f t="shared" si="28"/>
        <v>45000</v>
      </c>
      <c r="V33" s="116">
        <f>SUM(V32:V32)</f>
        <v>45000</v>
      </c>
      <c r="W33" s="116">
        <f t="shared" ref="W33" si="29">SUM(W32:W32)</f>
        <v>45000</v>
      </c>
      <c r="X33" s="116">
        <f t="shared" ref="X33" si="30">SUM(X32:X32)</f>
        <v>45000</v>
      </c>
      <c r="Y33" s="116">
        <f t="shared" ref="Y33" si="31">SUM(Y32:Y32)</f>
        <v>45000</v>
      </c>
      <c r="Z33" s="116">
        <f t="shared" ref="Z33" si="32">SUM(Z32:Z32)</f>
        <v>45000</v>
      </c>
      <c r="AA33" s="116">
        <f t="shared" ref="AA33" si="33">SUM(AA32:AA32)</f>
        <v>45000</v>
      </c>
    </row>
    <row r="34" spans="1:517" s="13" customFormat="1" ht="21" customHeight="1" x14ac:dyDescent="0.35">
      <c r="A34" s="11"/>
      <c r="B34" s="11"/>
      <c r="C34" s="29"/>
      <c r="D34" s="29"/>
      <c r="E34" s="71" t="s">
        <v>122</v>
      </c>
      <c r="F34" s="72" t="s">
        <v>166</v>
      </c>
      <c r="G34" s="145"/>
      <c r="H34" s="72"/>
      <c r="I34" s="72"/>
      <c r="J34" s="72"/>
      <c r="K34" s="72"/>
      <c r="L34" s="72"/>
      <c r="M34" s="114">
        <f>+M35</f>
        <v>800000</v>
      </c>
      <c r="N34" s="114">
        <f>+N35</f>
        <v>800001</v>
      </c>
      <c r="O34" s="114">
        <f t="shared" ref="O34:U34" si="34">+O35</f>
        <v>800002</v>
      </c>
      <c r="P34" s="114">
        <f t="shared" si="34"/>
        <v>800003</v>
      </c>
      <c r="Q34" s="114">
        <f t="shared" si="34"/>
        <v>800004</v>
      </c>
      <c r="R34" s="114">
        <f t="shared" si="34"/>
        <v>800005</v>
      </c>
      <c r="S34" s="114">
        <f t="shared" si="34"/>
        <v>800006</v>
      </c>
      <c r="T34" s="114">
        <f t="shared" si="34"/>
        <v>800007</v>
      </c>
      <c r="U34" s="114">
        <f t="shared" si="34"/>
        <v>800008</v>
      </c>
      <c r="V34" s="114">
        <f>+V35</f>
        <v>800009</v>
      </c>
      <c r="W34" s="114">
        <f t="shared" ref="W34" si="35">+W35</f>
        <v>800010</v>
      </c>
      <c r="X34" s="114">
        <f t="shared" ref="X34" si="36">+X35</f>
        <v>800011</v>
      </c>
      <c r="Y34" s="114">
        <f t="shared" ref="Y34" si="37">+Y35</f>
        <v>800012</v>
      </c>
      <c r="Z34" s="114">
        <f t="shared" ref="Z34" si="38">+Z35</f>
        <v>800013</v>
      </c>
      <c r="AA34" s="114">
        <f t="shared" ref="AA34" si="39">+AA35</f>
        <v>800014</v>
      </c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</row>
    <row r="35" spans="1:517" s="15" customFormat="1" ht="21" customHeight="1" x14ac:dyDescent="0.35">
      <c r="A35" s="8"/>
      <c r="B35" s="8"/>
      <c r="C35" s="8"/>
      <c r="D35" s="8"/>
      <c r="E35" s="146" t="s">
        <v>151</v>
      </c>
      <c r="F35" s="73" t="s">
        <v>152</v>
      </c>
      <c r="G35" s="73"/>
      <c r="H35" s="73"/>
      <c r="I35" s="73"/>
      <c r="J35" s="73"/>
      <c r="K35" s="73"/>
      <c r="L35" s="73"/>
      <c r="M35" s="119">
        <f>+M37</f>
        <v>800000</v>
      </c>
      <c r="N35" s="119">
        <f>+N37</f>
        <v>800001</v>
      </c>
      <c r="O35" s="119">
        <f t="shared" ref="O35:U35" si="40">+O37</f>
        <v>800002</v>
      </c>
      <c r="P35" s="119">
        <f t="shared" si="40"/>
        <v>800003</v>
      </c>
      <c r="Q35" s="119">
        <f t="shared" si="40"/>
        <v>800004</v>
      </c>
      <c r="R35" s="119">
        <f t="shared" si="40"/>
        <v>800005</v>
      </c>
      <c r="S35" s="119">
        <f t="shared" si="40"/>
        <v>800006</v>
      </c>
      <c r="T35" s="119">
        <f t="shared" si="40"/>
        <v>800007</v>
      </c>
      <c r="U35" s="119">
        <f t="shared" si="40"/>
        <v>800008</v>
      </c>
      <c r="V35" s="119">
        <f>+V37</f>
        <v>800009</v>
      </c>
      <c r="W35" s="119">
        <f t="shared" ref="W35:AA35" si="41">+W37</f>
        <v>800010</v>
      </c>
      <c r="X35" s="119">
        <f t="shared" si="41"/>
        <v>800011</v>
      </c>
      <c r="Y35" s="119">
        <f t="shared" si="41"/>
        <v>800012</v>
      </c>
      <c r="Z35" s="119">
        <f t="shared" si="41"/>
        <v>800013</v>
      </c>
      <c r="AA35" s="119">
        <f t="shared" si="41"/>
        <v>800014</v>
      </c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</row>
    <row r="36" spans="1:517" ht="21" customHeight="1" x14ac:dyDescent="0.35">
      <c r="A36" s="8"/>
      <c r="B36" s="8"/>
      <c r="E36" s="50"/>
      <c r="F36" s="50"/>
      <c r="G36" s="142">
        <v>1126151100</v>
      </c>
      <c r="H36" s="52" t="s">
        <v>92</v>
      </c>
      <c r="I36" s="51">
        <v>132</v>
      </c>
      <c r="J36" s="51" t="s">
        <v>93</v>
      </c>
      <c r="K36" s="51">
        <v>3390</v>
      </c>
      <c r="L36" s="51" t="s">
        <v>56</v>
      </c>
      <c r="M36" s="117">
        <v>800000</v>
      </c>
      <c r="N36" s="117">
        <v>800001</v>
      </c>
      <c r="O36" s="117">
        <v>800002</v>
      </c>
      <c r="P36" s="117">
        <v>800003</v>
      </c>
      <c r="Q36" s="117">
        <v>800004</v>
      </c>
      <c r="R36" s="117">
        <v>800005</v>
      </c>
      <c r="S36" s="117">
        <v>800006</v>
      </c>
      <c r="T36" s="117">
        <v>800007</v>
      </c>
      <c r="U36" s="117">
        <v>800008</v>
      </c>
      <c r="V36" s="117">
        <v>800009</v>
      </c>
      <c r="W36" s="117">
        <v>800010</v>
      </c>
      <c r="X36" s="117">
        <v>800011</v>
      </c>
      <c r="Y36" s="117">
        <v>800012</v>
      </c>
      <c r="Z36" s="117">
        <v>800013</v>
      </c>
      <c r="AA36" s="117">
        <v>800014</v>
      </c>
    </row>
    <row r="37" spans="1:517" ht="21" customHeight="1" x14ac:dyDescent="0.35">
      <c r="A37" s="8"/>
      <c r="B37" s="8"/>
      <c r="E37" s="50"/>
      <c r="F37" s="50"/>
      <c r="G37" s="148"/>
      <c r="H37" s="53" t="s">
        <v>59</v>
      </c>
      <c r="I37" s="53"/>
      <c r="J37" s="53"/>
      <c r="K37" s="53"/>
      <c r="L37" s="55"/>
      <c r="M37" s="116">
        <f>SUM(M36:M36)</f>
        <v>800000</v>
      </c>
      <c r="N37" s="116">
        <f>SUM(N36:N36)</f>
        <v>800001</v>
      </c>
      <c r="O37" s="116">
        <f t="shared" ref="O37:U37" si="42">SUM(O36:O36)</f>
        <v>800002</v>
      </c>
      <c r="P37" s="116">
        <f t="shared" si="42"/>
        <v>800003</v>
      </c>
      <c r="Q37" s="116">
        <f t="shared" si="42"/>
        <v>800004</v>
      </c>
      <c r="R37" s="116">
        <f t="shared" si="42"/>
        <v>800005</v>
      </c>
      <c r="S37" s="116">
        <f t="shared" si="42"/>
        <v>800006</v>
      </c>
      <c r="T37" s="116">
        <f t="shared" si="42"/>
        <v>800007</v>
      </c>
      <c r="U37" s="116">
        <f t="shared" si="42"/>
        <v>800008</v>
      </c>
      <c r="V37" s="116">
        <f>SUM(V36:V36)</f>
        <v>800009</v>
      </c>
      <c r="W37" s="116">
        <f t="shared" ref="W37" si="43">SUM(W36:W36)</f>
        <v>800010</v>
      </c>
      <c r="X37" s="116">
        <f t="shared" ref="X37" si="44">SUM(X36:X36)</f>
        <v>800011</v>
      </c>
      <c r="Y37" s="116">
        <f t="shared" ref="Y37" si="45">SUM(Y36:Y36)</f>
        <v>800012</v>
      </c>
      <c r="Z37" s="116">
        <f t="shared" ref="Z37" si="46">SUM(Z36:Z36)</f>
        <v>800013</v>
      </c>
      <c r="AA37" s="116">
        <f t="shared" ref="AA37" si="47">SUM(AA36:AA36)</f>
        <v>800014</v>
      </c>
    </row>
    <row r="38" spans="1:517" s="13" customFormat="1" ht="21" customHeight="1" x14ac:dyDescent="0.35">
      <c r="A38" s="17"/>
      <c r="B38" s="17"/>
      <c r="C38" s="17"/>
      <c r="D38" s="17"/>
      <c r="E38" s="71" t="s">
        <v>122</v>
      </c>
      <c r="F38" s="72" t="s">
        <v>167</v>
      </c>
      <c r="G38" s="145"/>
      <c r="H38" s="72"/>
      <c r="I38" s="72"/>
      <c r="J38" s="72"/>
      <c r="K38" s="72"/>
      <c r="L38" s="72"/>
      <c r="M38" s="121">
        <f>+M39</f>
        <v>835000</v>
      </c>
      <c r="N38" s="121">
        <f>+N39</f>
        <v>835000</v>
      </c>
      <c r="O38" s="121">
        <f t="shared" ref="O38:U38" si="48">+O39</f>
        <v>835000</v>
      </c>
      <c r="P38" s="121">
        <f t="shared" si="48"/>
        <v>835000</v>
      </c>
      <c r="Q38" s="121">
        <f t="shared" si="48"/>
        <v>835000</v>
      </c>
      <c r="R38" s="121">
        <f t="shared" si="48"/>
        <v>835000</v>
      </c>
      <c r="S38" s="121">
        <f t="shared" si="48"/>
        <v>835000</v>
      </c>
      <c r="T38" s="121">
        <f t="shared" si="48"/>
        <v>835000</v>
      </c>
      <c r="U38" s="121">
        <f t="shared" si="48"/>
        <v>835000</v>
      </c>
      <c r="V38" s="121">
        <f>+V39</f>
        <v>835000</v>
      </c>
      <c r="W38" s="121">
        <f t="shared" ref="W38" si="49">+W39</f>
        <v>835000</v>
      </c>
      <c r="X38" s="121">
        <f t="shared" ref="X38" si="50">+X39</f>
        <v>835000</v>
      </c>
      <c r="Y38" s="121">
        <f t="shared" ref="Y38" si="51">+Y39</f>
        <v>835000</v>
      </c>
      <c r="Z38" s="121">
        <f t="shared" ref="Z38" si="52">+Z39</f>
        <v>835000</v>
      </c>
      <c r="AA38" s="121">
        <f t="shared" ref="AA38" si="53">+AA39</f>
        <v>835000</v>
      </c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</row>
    <row r="39" spans="1:517" s="15" customFormat="1" ht="21" customHeight="1" x14ac:dyDescent="0.35">
      <c r="A39" s="17"/>
      <c r="B39" s="17"/>
      <c r="C39" s="17"/>
      <c r="D39" s="17"/>
      <c r="E39" s="176"/>
      <c r="F39" s="213" t="s">
        <v>128</v>
      </c>
      <c r="G39" s="213"/>
      <c r="H39" s="213"/>
      <c r="I39" s="213"/>
      <c r="J39" s="213"/>
      <c r="K39" s="213"/>
      <c r="L39" s="213"/>
      <c r="M39" s="119">
        <f>+M42</f>
        <v>835000</v>
      </c>
      <c r="N39" s="119">
        <f>+N42</f>
        <v>835000</v>
      </c>
      <c r="O39" s="119">
        <f t="shared" ref="O39:U39" si="54">+O42</f>
        <v>835000</v>
      </c>
      <c r="P39" s="119">
        <f t="shared" si="54"/>
        <v>835000</v>
      </c>
      <c r="Q39" s="119">
        <f t="shared" si="54"/>
        <v>835000</v>
      </c>
      <c r="R39" s="119">
        <f t="shared" si="54"/>
        <v>835000</v>
      </c>
      <c r="S39" s="119">
        <f t="shared" si="54"/>
        <v>835000</v>
      </c>
      <c r="T39" s="119">
        <f t="shared" si="54"/>
        <v>835000</v>
      </c>
      <c r="U39" s="119">
        <f t="shared" si="54"/>
        <v>835000</v>
      </c>
      <c r="V39" s="119">
        <f>+V42</f>
        <v>835000</v>
      </c>
      <c r="W39" s="119">
        <f t="shared" ref="W39:AA39" si="55">+W42</f>
        <v>835000</v>
      </c>
      <c r="X39" s="119">
        <f t="shared" si="55"/>
        <v>835000</v>
      </c>
      <c r="Y39" s="119">
        <f t="shared" si="55"/>
        <v>835000</v>
      </c>
      <c r="Z39" s="119">
        <f t="shared" si="55"/>
        <v>835000</v>
      </c>
      <c r="AA39" s="119">
        <f t="shared" si="55"/>
        <v>835000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  <c r="ND39" s="16"/>
      <c r="NE39" s="16"/>
      <c r="NF39" s="16"/>
      <c r="NG39" s="16"/>
      <c r="NH39" s="16"/>
      <c r="NI39" s="16"/>
      <c r="NJ39" s="16"/>
      <c r="NK39" s="16"/>
      <c r="NL39" s="16"/>
      <c r="NM39" s="16"/>
      <c r="NN39" s="16"/>
      <c r="NO39" s="16"/>
      <c r="NP39" s="16"/>
      <c r="NQ39" s="16"/>
      <c r="NR39" s="16"/>
      <c r="NS39" s="16"/>
      <c r="NT39" s="16"/>
      <c r="NU39" s="16"/>
      <c r="NV39" s="16"/>
      <c r="NW39" s="16"/>
      <c r="NX39" s="16"/>
      <c r="NY39" s="16"/>
      <c r="NZ39" s="16"/>
      <c r="OA39" s="16"/>
      <c r="OB39" s="16"/>
      <c r="OC39" s="16"/>
      <c r="OD39" s="16"/>
      <c r="OE39" s="16"/>
      <c r="OF39" s="16"/>
      <c r="OG39" s="16"/>
      <c r="OH39" s="16"/>
      <c r="OI39" s="16"/>
      <c r="OJ39" s="16"/>
      <c r="OK39" s="16"/>
      <c r="OL39" s="16"/>
      <c r="OM39" s="16"/>
      <c r="ON39" s="16"/>
      <c r="OO39" s="16"/>
      <c r="OP39" s="16"/>
      <c r="OQ39" s="16"/>
      <c r="OR39" s="16"/>
      <c r="OS39" s="16"/>
      <c r="OT39" s="16"/>
      <c r="OU39" s="16"/>
      <c r="OV39" s="16"/>
      <c r="OW39" s="16"/>
      <c r="OX39" s="16"/>
      <c r="OY39" s="16"/>
      <c r="OZ39" s="16"/>
      <c r="PA39" s="16"/>
      <c r="PB39" s="16"/>
      <c r="PC39" s="16"/>
      <c r="PD39" s="16"/>
      <c r="PE39" s="16"/>
      <c r="PF39" s="16"/>
      <c r="PG39" s="16"/>
      <c r="PH39" s="16"/>
      <c r="PI39" s="16"/>
      <c r="PJ39" s="16"/>
      <c r="PK39" s="16"/>
      <c r="PL39" s="16"/>
      <c r="PM39" s="16"/>
      <c r="PN39" s="16"/>
      <c r="PO39" s="16"/>
      <c r="PP39" s="16"/>
      <c r="PQ39" s="16"/>
      <c r="PR39" s="16"/>
      <c r="PS39" s="16"/>
      <c r="PT39" s="16"/>
      <c r="PU39" s="16"/>
      <c r="PV39" s="16"/>
      <c r="PW39" s="16"/>
      <c r="PX39" s="16"/>
      <c r="PY39" s="16"/>
      <c r="PZ39" s="16"/>
      <c r="QA39" s="16"/>
      <c r="QB39" s="16"/>
      <c r="QC39" s="16"/>
      <c r="QD39" s="16"/>
      <c r="QE39" s="16"/>
      <c r="QF39" s="16"/>
      <c r="QG39" s="16"/>
      <c r="QH39" s="16"/>
      <c r="QI39" s="16"/>
      <c r="QJ39" s="16"/>
      <c r="QK39" s="16"/>
      <c r="QL39" s="16"/>
      <c r="QM39" s="16"/>
      <c r="QN39" s="16"/>
      <c r="QO39" s="16"/>
      <c r="QP39" s="16"/>
      <c r="QQ39" s="16"/>
      <c r="QR39" s="16"/>
      <c r="QS39" s="16"/>
      <c r="QT39" s="16"/>
      <c r="QU39" s="16"/>
      <c r="QV39" s="16"/>
      <c r="QW39" s="16"/>
      <c r="QX39" s="16"/>
      <c r="QY39" s="16"/>
      <c r="QZ39" s="16"/>
      <c r="RA39" s="16"/>
      <c r="RB39" s="16"/>
      <c r="RC39" s="16"/>
      <c r="RD39" s="16"/>
      <c r="RE39" s="16"/>
      <c r="RF39" s="16"/>
      <c r="RG39" s="16"/>
      <c r="RH39" s="16"/>
      <c r="RI39" s="16"/>
      <c r="RJ39" s="16"/>
      <c r="RK39" s="16"/>
      <c r="RL39" s="16"/>
      <c r="RM39" s="16"/>
      <c r="RN39" s="16"/>
      <c r="RO39" s="16"/>
      <c r="RP39" s="16"/>
      <c r="RQ39" s="16"/>
      <c r="RR39" s="16"/>
      <c r="RS39" s="16"/>
      <c r="RT39" s="16"/>
      <c r="RU39" s="16"/>
      <c r="RV39" s="16"/>
      <c r="RW39" s="16"/>
      <c r="RX39" s="16"/>
      <c r="RY39" s="16"/>
      <c r="RZ39" s="16"/>
      <c r="SA39" s="16"/>
      <c r="SB39" s="16"/>
      <c r="SC39" s="16"/>
      <c r="SD39" s="16"/>
      <c r="SE39" s="16"/>
      <c r="SF39" s="16"/>
      <c r="SG39" s="16"/>
      <c r="SH39" s="16"/>
      <c r="SI39" s="16"/>
      <c r="SJ39" s="16"/>
      <c r="SK39" s="16"/>
      <c r="SL39" s="16"/>
      <c r="SM39" s="16"/>
      <c r="SN39" s="16"/>
      <c r="SO39" s="16"/>
      <c r="SP39" s="16"/>
      <c r="SQ39" s="16"/>
      <c r="SR39" s="16"/>
      <c r="SS39" s="16"/>
      <c r="ST39" s="16"/>
      <c r="SU39" s="16"/>
      <c r="SV39" s="16"/>
      <c r="SW39" s="16"/>
    </row>
    <row r="40" spans="1:517" ht="21" customHeight="1" x14ac:dyDescent="0.35">
      <c r="A40" s="17"/>
      <c r="B40" s="17"/>
      <c r="C40" s="17"/>
      <c r="D40" s="17"/>
      <c r="E40" s="56"/>
      <c r="F40" s="57"/>
      <c r="G40" s="142">
        <v>1126151100</v>
      </c>
      <c r="H40" s="52" t="s">
        <v>90</v>
      </c>
      <c r="I40" s="51">
        <v>132</v>
      </c>
      <c r="J40" s="51" t="s">
        <v>94</v>
      </c>
      <c r="K40" s="51">
        <v>3390</v>
      </c>
      <c r="L40" s="51" t="s">
        <v>56</v>
      </c>
      <c r="M40" s="117">
        <v>800000</v>
      </c>
      <c r="N40" s="117">
        <v>800000</v>
      </c>
      <c r="O40" s="117">
        <v>800000</v>
      </c>
      <c r="P40" s="117">
        <v>800000</v>
      </c>
      <c r="Q40" s="117">
        <v>800000</v>
      </c>
      <c r="R40" s="117">
        <v>800000</v>
      </c>
      <c r="S40" s="117">
        <v>800000</v>
      </c>
      <c r="T40" s="117">
        <v>800000</v>
      </c>
      <c r="U40" s="117">
        <v>800000</v>
      </c>
      <c r="V40" s="117">
        <v>800000</v>
      </c>
      <c r="W40" s="117">
        <v>800000</v>
      </c>
      <c r="X40" s="117">
        <v>800000</v>
      </c>
      <c r="Y40" s="117">
        <v>800000</v>
      </c>
      <c r="Z40" s="117">
        <v>800000</v>
      </c>
      <c r="AA40" s="117">
        <v>800000</v>
      </c>
    </row>
    <row r="41" spans="1:517" ht="21" customHeight="1" x14ac:dyDescent="0.35">
      <c r="A41" s="17"/>
      <c r="B41" s="17"/>
      <c r="C41" s="17"/>
      <c r="D41" s="17"/>
      <c r="E41" s="56"/>
      <c r="F41" s="57"/>
      <c r="G41" s="142">
        <v>1126151100</v>
      </c>
      <c r="H41" s="52" t="s">
        <v>90</v>
      </c>
      <c r="I41" s="51">
        <v>132</v>
      </c>
      <c r="J41" s="51" t="s">
        <v>94</v>
      </c>
      <c r="K41" s="51">
        <v>3830</v>
      </c>
      <c r="L41" s="51" t="s">
        <v>79</v>
      </c>
      <c r="M41" s="117">
        <v>35000</v>
      </c>
      <c r="N41" s="117">
        <v>35000</v>
      </c>
      <c r="O41" s="117">
        <v>35000</v>
      </c>
      <c r="P41" s="117">
        <v>35000</v>
      </c>
      <c r="Q41" s="117">
        <v>35000</v>
      </c>
      <c r="R41" s="117">
        <v>35000</v>
      </c>
      <c r="S41" s="117">
        <v>35000</v>
      </c>
      <c r="T41" s="117">
        <v>35000</v>
      </c>
      <c r="U41" s="117">
        <v>35000</v>
      </c>
      <c r="V41" s="117">
        <v>35000</v>
      </c>
      <c r="W41" s="117">
        <v>35000</v>
      </c>
      <c r="X41" s="117">
        <v>35000</v>
      </c>
      <c r="Y41" s="117">
        <v>35000</v>
      </c>
      <c r="Z41" s="117">
        <v>35000</v>
      </c>
      <c r="AA41" s="117">
        <v>35000</v>
      </c>
    </row>
    <row r="42" spans="1:517" ht="21" customHeight="1" x14ac:dyDescent="0.35">
      <c r="A42" s="17"/>
      <c r="B42" s="17"/>
      <c r="C42" s="17"/>
      <c r="D42" s="17"/>
      <c r="E42" s="56"/>
      <c r="F42" s="57"/>
      <c r="G42" s="148"/>
      <c r="H42" s="53" t="s">
        <v>59</v>
      </c>
      <c r="I42" s="53"/>
      <c r="J42" s="53"/>
      <c r="K42" s="53"/>
      <c r="L42" s="55"/>
      <c r="M42" s="116">
        <f>SUM(M40:M41)</f>
        <v>835000</v>
      </c>
      <c r="N42" s="116">
        <f>SUM(N40:N41)</f>
        <v>835000</v>
      </c>
      <c r="O42" s="116">
        <f t="shared" ref="O42:U42" si="56">SUM(O40:O41)</f>
        <v>835000</v>
      </c>
      <c r="P42" s="116">
        <f t="shared" si="56"/>
        <v>835000</v>
      </c>
      <c r="Q42" s="116">
        <f t="shared" si="56"/>
        <v>835000</v>
      </c>
      <c r="R42" s="116">
        <f t="shared" si="56"/>
        <v>835000</v>
      </c>
      <c r="S42" s="116">
        <f t="shared" si="56"/>
        <v>835000</v>
      </c>
      <c r="T42" s="116">
        <f t="shared" si="56"/>
        <v>835000</v>
      </c>
      <c r="U42" s="116">
        <f t="shared" si="56"/>
        <v>835000</v>
      </c>
      <c r="V42" s="116">
        <f>SUM(V40:V41)</f>
        <v>835000</v>
      </c>
      <c r="W42" s="116">
        <f t="shared" ref="W42" si="57">SUM(W40:W41)</f>
        <v>835000</v>
      </c>
      <c r="X42" s="116">
        <f t="shared" ref="X42" si="58">SUM(X40:X41)</f>
        <v>835000</v>
      </c>
      <c r="Y42" s="116">
        <f t="shared" ref="Y42" si="59">SUM(Y40:Y41)</f>
        <v>835000</v>
      </c>
      <c r="Z42" s="116">
        <f t="shared" ref="Z42" si="60">SUM(Z40:Z41)</f>
        <v>835000</v>
      </c>
      <c r="AA42" s="116">
        <f t="shared" ref="AA42" si="61">SUM(AA40:AA41)</f>
        <v>835000</v>
      </c>
    </row>
    <row r="43" spans="1:517" s="13" customFormat="1" ht="21" customHeight="1" x14ac:dyDescent="0.35">
      <c r="A43" s="17"/>
      <c r="B43" s="17"/>
      <c r="C43" s="17"/>
      <c r="D43" s="17"/>
      <c r="E43" s="71" t="s">
        <v>122</v>
      </c>
      <c r="F43" s="72" t="s">
        <v>168</v>
      </c>
      <c r="G43" s="145"/>
      <c r="H43" s="72"/>
      <c r="I43" s="72"/>
      <c r="J43" s="72"/>
      <c r="K43" s="72"/>
      <c r="L43" s="72"/>
      <c r="M43" s="121">
        <f>+M44</f>
        <v>1200000</v>
      </c>
      <c r="N43" s="121">
        <f>+N44</f>
        <v>1200001</v>
      </c>
      <c r="O43" s="121">
        <f t="shared" ref="O43:U43" si="62">+O44</f>
        <v>1200002</v>
      </c>
      <c r="P43" s="121">
        <f t="shared" si="62"/>
        <v>1200003</v>
      </c>
      <c r="Q43" s="121">
        <f t="shared" si="62"/>
        <v>1200004</v>
      </c>
      <c r="R43" s="121">
        <f t="shared" si="62"/>
        <v>1200005</v>
      </c>
      <c r="S43" s="121">
        <f t="shared" si="62"/>
        <v>1200006</v>
      </c>
      <c r="T43" s="121">
        <f t="shared" si="62"/>
        <v>1200007</v>
      </c>
      <c r="U43" s="121">
        <f t="shared" si="62"/>
        <v>1200008</v>
      </c>
      <c r="V43" s="121">
        <f>+V44</f>
        <v>1200009</v>
      </c>
      <c r="W43" s="121">
        <f t="shared" ref="W43" si="63">+W44</f>
        <v>1200010</v>
      </c>
      <c r="X43" s="121">
        <f t="shared" ref="X43" si="64">+X44</f>
        <v>1200011</v>
      </c>
      <c r="Y43" s="121">
        <f t="shared" ref="Y43" si="65">+Y44</f>
        <v>1200012</v>
      </c>
      <c r="Z43" s="121">
        <f t="shared" ref="Z43" si="66">+Z44</f>
        <v>1200013</v>
      </c>
      <c r="AA43" s="121">
        <f t="shared" ref="AA43" si="67">+AA44</f>
        <v>1200014</v>
      </c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</row>
    <row r="44" spans="1:517" ht="21" customHeight="1" x14ac:dyDescent="0.35">
      <c r="A44" s="17"/>
      <c r="B44" s="17"/>
      <c r="C44" s="17"/>
      <c r="D44" s="17"/>
      <c r="E44" s="176"/>
      <c r="F44" s="213" t="s">
        <v>129</v>
      </c>
      <c r="G44" s="213"/>
      <c r="H44" s="213"/>
      <c r="I44" s="213"/>
      <c r="J44" s="213"/>
      <c r="K44" s="213"/>
      <c r="L44" s="213"/>
      <c r="M44" s="119">
        <f>+M46</f>
        <v>1200000</v>
      </c>
      <c r="N44" s="119">
        <f>+N46</f>
        <v>1200001</v>
      </c>
      <c r="O44" s="119">
        <f t="shared" ref="O44:U44" si="68">+O46</f>
        <v>1200002</v>
      </c>
      <c r="P44" s="119">
        <f t="shared" si="68"/>
        <v>1200003</v>
      </c>
      <c r="Q44" s="119">
        <f t="shared" si="68"/>
        <v>1200004</v>
      </c>
      <c r="R44" s="119">
        <f t="shared" si="68"/>
        <v>1200005</v>
      </c>
      <c r="S44" s="119">
        <f t="shared" si="68"/>
        <v>1200006</v>
      </c>
      <c r="T44" s="119">
        <f t="shared" si="68"/>
        <v>1200007</v>
      </c>
      <c r="U44" s="119">
        <f t="shared" si="68"/>
        <v>1200008</v>
      </c>
      <c r="V44" s="119">
        <f>+V46</f>
        <v>1200009</v>
      </c>
      <c r="W44" s="119">
        <f t="shared" ref="W44:AA44" si="69">+W46</f>
        <v>1200010</v>
      </c>
      <c r="X44" s="119">
        <f t="shared" si="69"/>
        <v>1200011</v>
      </c>
      <c r="Y44" s="119">
        <f t="shared" si="69"/>
        <v>1200012</v>
      </c>
      <c r="Z44" s="119">
        <f t="shared" si="69"/>
        <v>1200013</v>
      </c>
      <c r="AA44" s="119">
        <f t="shared" si="69"/>
        <v>1200014</v>
      </c>
    </row>
    <row r="45" spans="1:517" s="18" customFormat="1" ht="21" customHeight="1" x14ac:dyDescent="0.35">
      <c r="A45" s="17"/>
      <c r="B45" s="17"/>
      <c r="C45" s="17"/>
      <c r="D45" s="17"/>
      <c r="E45" s="56"/>
      <c r="F45" s="57"/>
      <c r="G45" s="142">
        <v>1126151100</v>
      </c>
      <c r="H45" s="52" t="s">
        <v>95</v>
      </c>
      <c r="I45" s="51">
        <v>132</v>
      </c>
      <c r="J45" s="51" t="s">
        <v>96</v>
      </c>
      <c r="K45" s="51">
        <v>3390</v>
      </c>
      <c r="L45" s="51" t="s">
        <v>56</v>
      </c>
      <c r="M45" s="117">
        <v>1200000</v>
      </c>
      <c r="N45" s="117">
        <v>1200001</v>
      </c>
      <c r="O45" s="117">
        <v>1200002</v>
      </c>
      <c r="P45" s="117">
        <v>1200003</v>
      </c>
      <c r="Q45" s="117">
        <v>1200004</v>
      </c>
      <c r="R45" s="117">
        <v>1200005</v>
      </c>
      <c r="S45" s="117">
        <v>1200006</v>
      </c>
      <c r="T45" s="117">
        <v>1200007</v>
      </c>
      <c r="U45" s="117">
        <v>1200008</v>
      </c>
      <c r="V45" s="117">
        <v>1200009</v>
      </c>
      <c r="W45" s="117">
        <v>1200010</v>
      </c>
      <c r="X45" s="117">
        <v>1200011</v>
      </c>
      <c r="Y45" s="117">
        <v>1200012</v>
      </c>
      <c r="Z45" s="117">
        <v>1200013</v>
      </c>
      <c r="AA45" s="117">
        <v>1200014</v>
      </c>
    </row>
    <row r="46" spans="1:517" s="18" customFormat="1" ht="21" customHeight="1" x14ac:dyDescent="0.35">
      <c r="A46" s="17"/>
      <c r="B46" s="17"/>
      <c r="C46" s="17"/>
      <c r="D46" s="17"/>
      <c r="E46" s="56"/>
      <c r="F46" s="57"/>
      <c r="G46" s="142"/>
      <c r="H46" s="53" t="s">
        <v>59</v>
      </c>
      <c r="I46" s="53"/>
      <c r="J46" s="53"/>
      <c r="K46" s="53"/>
      <c r="L46" s="55"/>
      <c r="M46" s="122">
        <f>SUM(M45:M45)</f>
        <v>1200000</v>
      </c>
      <c r="N46" s="122">
        <f>SUM(N45:N45)</f>
        <v>1200001</v>
      </c>
      <c r="O46" s="122">
        <f t="shared" ref="O46:U46" si="70">SUM(O45:O45)</f>
        <v>1200002</v>
      </c>
      <c r="P46" s="122">
        <f t="shared" si="70"/>
        <v>1200003</v>
      </c>
      <c r="Q46" s="122">
        <f t="shared" si="70"/>
        <v>1200004</v>
      </c>
      <c r="R46" s="122">
        <f t="shared" si="70"/>
        <v>1200005</v>
      </c>
      <c r="S46" s="122">
        <f t="shared" si="70"/>
        <v>1200006</v>
      </c>
      <c r="T46" s="122">
        <f t="shared" si="70"/>
        <v>1200007</v>
      </c>
      <c r="U46" s="122">
        <f t="shared" si="70"/>
        <v>1200008</v>
      </c>
      <c r="V46" s="122">
        <f>SUM(V45:V45)</f>
        <v>1200009</v>
      </c>
      <c r="W46" s="122">
        <f t="shared" ref="W46" si="71">SUM(W45:W45)</f>
        <v>1200010</v>
      </c>
      <c r="X46" s="122">
        <f t="shared" ref="X46" si="72">SUM(X45:X45)</f>
        <v>1200011</v>
      </c>
      <c r="Y46" s="122">
        <f t="shared" ref="Y46" si="73">SUM(Y45:Y45)</f>
        <v>1200012</v>
      </c>
      <c r="Z46" s="122">
        <f t="shared" ref="Z46" si="74">SUM(Z45:Z45)</f>
        <v>1200013</v>
      </c>
      <c r="AA46" s="122">
        <f t="shared" ref="AA46" si="75">SUM(AA45:AA45)</f>
        <v>1200014</v>
      </c>
    </row>
    <row r="47" spans="1:517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169</v>
      </c>
      <c r="G47" s="145"/>
      <c r="H47" s="72"/>
      <c r="I47" s="72"/>
      <c r="J47" s="72"/>
      <c r="K47" s="72"/>
      <c r="L47" s="72"/>
      <c r="M47" s="121">
        <f>+M48</f>
        <v>2035000</v>
      </c>
      <c r="N47" s="121">
        <f>+N48</f>
        <v>2035000</v>
      </c>
      <c r="O47" s="121">
        <f t="shared" ref="O47:U47" si="76">+O48</f>
        <v>2035000</v>
      </c>
      <c r="P47" s="121">
        <f t="shared" si="76"/>
        <v>2035000</v>
      </c>
      <c r="Q47" s="121">
        <f t="shared" si="76"/>
        <v>2035000</v>
      </c>
      <c r="R47" s="121">
        <f t="shared" si="76"/>
        <v>2035000</v>
      </c>
      <c r="S47" s="121">
        <f t="shared" si="76"/>
        <v>2035000</v>
      </c>
      <c r="T47" s="121">
        <f t="shared" si="76"/>
        <v>2035000</v>
      </c>
      <c r="U47" s="121">
        <f t="shared" si="76"/>
        <v>2035000</v>
      </c>
      <c r="V47" s="121">
        <f>+V48</f>
        <v>2035000</v>
      </c>
      <c r="W47" s="121">
        <f t="shared" ref="W47" si="77">+W48</f>
        <v>2035000</v>
      </c>
      <c r="X47" s="121">
        <f t="shared" ref="X47" si="78">+X48</f>
        <v>2035000</v>
      </c>
      <c r="Y47" s="121">
        <f t="shared" ref="Y47" si="79">+Y48</f>
        <v>2035000</v>
      </c>
      <c r="Z47" s="121">
        <f t="shared" ref="Z47" si="80">+Z48</f>
        <v>2035000</v>
      </c>
      <c r="AA47" s="121">
        <f t="shared" ref="AA47" si="81">+AA48</f>
        <v>2035000</v>
      </c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</row>
    <row r="48" spans="1:517" s="18" customFormat="1" ht="29.15" customHeight="1" x14ac:dyDescent="0.35">
      <c r="A48" s="17"/>
      <c r="B48" s="17"/>
      <c r="C48" s="17"/>
      <c r="D48" s="17"/>
      <c r="E48" s="73"/>
      <c r="F48" s="213" t="s">
        <v>135</v>
      </c>
      <c r="G48" s="213"/>
      <c r="H48" s="213"/>
      <c r="I48" s="213"/>
      <c r="J48" s="213"/>
      <c r="K48" s="213"/>
      <c r="L48" s="213"/>
      <c r="M48" s="119">
        <f>+M49+M50</f>
        <v>2035000</v>
      </c>
      <c r="N48" s="119">
        <f>+N49+N50</f>
        <v>2035000</v>
      </c>
      <c r="O48" s="119">
        <f t="shared" ref="O48:U48" si="82">+O49+O50</f>
        <v>2035000</v>
      </c>
      <c r="P48" s="119">
        <f t="shared" si="82"/>
        <v>2035000</v>
      </c>
      <c r="Q48" s="119">
        <f t="shared" si="82"/>
        <v>2035000</v>
      </c>
      <c r="R48" s="119">
        <f t="shared" si="82"/>
        <v>2035000</v>
      </c>
      <c r="S48" s="119">
        <f t="shared" si="82"/>
        <v>2035000</v>
      </c>
      <c r="T48" s="119">
        <f t="shared" si="82"/>
        <v>2035000</v>
      </c>
      <c r="U48" s="119">
        <f t="shared" si="82"/>
        <v>2035000</v>
      </c>
      <c r="V48" s="119">
        <f>+V49+V50</f>
        <v>2035000</v>
      </c>
      <c r="W48" s="119">
        <f t="shared" ref="W48" si="83">+W49+W50</f>
        <v>2035000</v>
      </c>
      <c r="X48" s="119">
        <f t="shared" ref="X48" si="84">+X49+X50</f>
        <v>2035000</v>
      </c>
      <c r="Y48" s="119">
        <f t="shared" ref="Y48" si="85">+Y49+Y50</f>
        <v>2035000</v>
      </c>
      <c r="Z48" s="119">
        <f t="shared" ref="Z48" si="86">+Z49+Z50</f>
        <v>2035000</v>
      </c>
      <c r="AA48" s="119">
        <f t="shared" ref="AA48" si="87">+AA49+AA50</f>
        <v>2035000</v>
      </c>
    </row>
    <row r="49" spans="1:517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90</v>
      </c>
      <c r="I49" s="51">
        <v>132</v>
      </c>
      <c r="J49" s="51" t="s">
        <v>99</v>
      </c>
      <c r="K49" s="51">
        <v>3390</v>
      </c>
      <c r="L49" s="51" t="s">
        <v>56</v>
      </c>
      <c r="M49" s="117">
        <v>2000000</v>
      </c>
      <c r="N49" s="117">
        <v>2000000</v>
      </c>
      <c r="O49" s="117">
        <v>2000000</v>
      </c>
      <c r="P49" s="117">
        <v>2000000</v>
      </c>
      <c r="Q49" s="117">
        <v>2000000</v>
      </c>
      <c r="R49" s="117">
        <v>2000000</v>
      </c>
      <c r="S49" s="117">
        <v>2000000</v>
      </c>
      <c r="T49" s="117">
        <v>2000000</v>
      </c>
      <c r="U49" s="117">
        <v>2000000</v>
      </c>
      <c r="V49" s="117">
        <v>2000000</v>
      </c>
      <c r="W49" s="117">
        <v>2000000</v>
      </c>
      <c r="X49" s="117">
        <v>2000000</v>
      </c>
      <c r="Y49" s="117">
        <v>2000000</v>
      </c>
      <c r="Z49" s="117">
        <v>2000000</v>
      </c>
      <c r="AA49" s="117">
        <v>2000000</v>
      </c>
    </row>
    <row r="50" spans="1:517" s="18" customFormat="1" ht="21" customHeight="1" x14ac:dyDescent="0.35">
      <c r="A50" s="17"/>
      <c r="B50" s="17"/>
      <c r="C50" s="17"/>
      <c r="D50" s="17"/>
      <c r="E50" s="56"/>
      <c r="F50" s="57"/>
      <c r="G50" s="142">
        <v>1126151100</v>
      </c>
      <c r="H50" s="52" t="s">
        <v>97</v>
      </c>
      <c r="I50" s="51">
        <v>132</v>
      </c>
      <c r="J50" s="51" t="s">
        <v>98</v>
      </c>
      <c r="K50" s="51">
        <v>3830</v>
      </c>
      <c r="L50" s="51" t="s">
        <v>79</v>
      </c>
      <c r="M50" s="117">
        <v>35000</v>
      </c>
      <c r="N50" s="117">
        <v>35000</v>
      </c>
      <c r="O50" s="117">
        <v>35000</v>
      </c>
      <c r="P50" s="117">
        <v>35000</v>
      </c>
      <c r="Q50" s="117">
        <v>35000</v>
      </c>
      <c r="R50" s="117">
        <v>35000</v>
      </c>
      <c r="S50" s="117">
        <v>35000</v>
      </c>
      <c r="T50" s="117">
        <v>35000</v>
      </c>
      <c r="U50" s="117">
        <v>35000</v>
      </c>
      <c r="V50" s="117">
        <v>35000</v>
      </c>
      <c r="W50" s="117">
        <v>35000</v>
      </c>
      <c r="X50" s="117">
        <v>35000</v>
      </c>
      <c r="Y50" s="117">
        <v>35000</v>
      </c>
      <c r="Z50" s="117">
        <v>35000</v>
      </c>
      <c r="AA50" s="117">
        <v>35000</v>
      </c>
    </row>
    <row r="51" spans="1:517" s="18" customFormat="1" ht="21" customHeight="1" x14ac:dyDescent="0.35">
      <c r="A51" s="17"/>
      <c r="B51" s="17"/>
      <c r="C51" s="17"/>
      <c r="D51" s="17"/>
      <c r="E51" s="56"/>
      <c r="F51" s="57"/>
      <c r="G51" s="142"/>
      <c r="H51" s="53" t="s">
        <v>59</v>
      </c>
      <c r="I51" s="53"/>
      <c r="J51" s="53"/>
      <c r="K51" s="53"/>
      <c r="L51" s="55"/>
      <c r="M51" s="122">
        <f>SUM(M50:M50)</f>
        <v>35000</v>
      </c>
      <c r="N51" s="122">
        <f>SUM(N50:N50)</f>
        <v>35000</v>
      </c>
      <c r="O51" s="122">
        <f t="shared" ref="O51:U51" si="88">SUM(O50:O50)</f>
        <v>35000</v>
      </c>
      <c r="P51" s="122">
        <f t="shared" si="88"/>
        <v>35000</v>
      </c>
      <c r="Q51" s="122">
        <f t="shared" si="88"/>
        <v>35000</v>
      </c>
      <c r="R51" s="122">
        <f t="shared" si="88"/>
        <v>35000</v>
      </c>
      <c r="S51" s="122">
        <f t="shared" si="88"/>
        <v>35000</v>
      </c>
      <c r="T51" s="122">
        <f t="shared" si="88"/>
        <v>35000</v>
      </c>
      <c r="U51" s="122">
        <f t="shared" si="88"/>
        <v>35000</v>
      </c>
      <c r="V51" s="122">
        <f>SUM(V50:V50)</f>
        <v>35000</v>
      </c>
      <c r="W51" s="122">
        <f t="shared" ref="W51" si="89">SUM(W50:W50)</f>
        <v>35000</v>
      </c>
      <c r="X51" s="122">
        <f t="shared" ref="X51" si="90">SUM(X50:X50)</f>
        <v>35000</v>
      </c>
      <c r="Y51" s="122">
        <f t="shared" ref="Y51" si="91">SUM(Y50:Y50)</f>
        <v>35000</v>
      </c>
      <c r="Z51" s="122">
        <f t="shared" ref="Z51" si="92">SUM(Z50:Z50)</f>
        <v>35000</v>
      </c>
      <c r="AA51" s="122">
        <f t="shared" ref="AA51" si="93">SUM(AA50:AA50)</f>
        <v>35000</v>
      </c>
    </row>
    <row r="52" spans="1:517" s="13" customFormat="1" ht="21" customHeight="1" x14ac:dyDescent="0.35">
      <c r="A52" s="17"/>
      <c r="B52" s="17"/>
      <c r="C52" s="17"/>
      <c r="D52" s="17"/>
      <c r="E52" s="71" t="s">
        <v>122</v>
      </c>
      <c r="F52" s="72" t="s">
        <v>170</v>
      </c>
      <c r="G52" s="145"/>
      <c r="H52" s="72"/>
      <c r="I52" s="72"/>
      <c r="J52" s="72"/>
      <c r="K52" s="72"/>
      <c r="L52" s="72"/>
      <c r="M52" s="121">
        <f>+M53</f>
        <v>800000</v>
      </c>
      <c r="N52" s="121">
        <f>+N53</f>
        <v>800001</v>
      </c>
      <c r="O52" s="121">
        <f t="shared" ref="O52:U52" si="94">+O53</f>
        <v>800002</v>
      </c>
      <c r="P52" s="121">
        <f t="shared" si="94"/>
        <v>800003</v>
      </c>
      <c r="Q52" s="121">
        <f t="shared" si="94"/>
        <v>800004</v>
      </c>
      <c r="R52" s="121">
        <f t="shared" si="94"/>
        <v>800005</v>
      </c>
      <c r="S52" s="121">
        <f t="shared" si="94"/>
        <v>800006</v>
      </c>
      <c r="T52" s="121">
        <f t="shared" si="94"/>
        <v>800007</v>
      </c>
      <c r="U52" s="121">
        <f t="shared" si="94"/>
        <v>800008</v>
      </c>
      <c r="V52" s="121">
        <f>+V53</f>
        <v>800009</v>
      </c>
      <c r="W52" s="121">
        <f t="shared" ref="W52" si="95">+W53</f>
        <v>800010</v>
      </c>
      <c r="X52" s="121">
        <f t="shared" ref="X52" si="96">+X53</f>
        <v>800011</v>
      </c>
      <c r="Y52" s="121">
        <f t="shared" ref="Y52" si="97">+Y53</f>
        <v>800012</v>
      </c>
      <c r="Z52" s="121">
        <f t="shared" ref="Z52" si="98">+Z53</f>
        <v>800013</v>
      </c>
      <c r="AA52" s="121">
        <f t="shared" ref="AA52" si="99">+AA53</f>
        <v>800014</v>
      </c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</row>
    <row r="53" spans="1:517" s="18" customFormat="1" ht="26.6" customHeight="1" x14ac:dyDescent="0.35">
      <c r="A53" s="17"/>
      <c r="B53" s="17"/>
      <c r="C53" s="17"/>
      <c r="D53" s="17"/>
      <c r="E53" s="73" t="s">
        <v>157</v>
      </c>
      <c r="F53" s="211" t="s">
        <v>158</v>
      </c>
      <c r="G53" s="211"/>
      <c r="H53" s="211"/>
      <c r="I53" s="211"/>
      <c r="J53" s="211"/>
      <c r="K53" s="211"/>
      <c r="L53" s="211"/>
      <c r="M53" s="119">
        <f>+M55</f>
        <v>800000</v>
      </c>
      <c r="N53" s="119">
        <f>+N55</f>
        <v>800001</v>
      </c>
      <c r="O53" s="119">
        <f t="shared" ref="O53:U53" si="100">+O55</f>
        <v>800002</v>
      </c>
      <c r="P53" s="119">
        <f t="shared" si="100"/>
        <v>800003</v>
      </c>
      <c r="Q53" s="119">
        <f t="shared" si="100"/>
        <v>800004</v>
      </c>
      <c r="R53" s="119">
        <f t="shared" si="100"/>
        <v>800005</v>
      </c>
      <c r="S53" s="119">
        <f t="shared" si="100"/>
        <v>800006</v>
      </c>
      <c r="T53" s="119">
        <f t="shared" si="100"/>
        <v>800007</v>
      </c>
      <c r="U53" s="119">
        <f t="shared" si="100"/>
        <v>800008</v>
      </c>
      <c r="V53" s="119">
        <f>+V55</f>
        <v>800009</v>
      </c>
      <c r="W53" s="119">
        <f t="shared" ref="W53:AA53" si="101">+W55</f>
        <v>800010</v>
      </c>
      <c r="X53" s="119">
        <f t="shared" si="101"/>
        <v>800011</v>
      </c>
      <c r="Y53" s="119">
        <f t="shared" si="101"/>
        <v>800012</v>
      </c>
      <c r="Z53" s="119">
        <f t="shared" si="101"/>
        <v>800013</v>
      </c>
      <c r="AA53" s="119">
        <f t="shared" si="101"/>
        <v>800014</v>
      </c>
    </row>
    <row r="54" spans="1:517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99</v>
      </c>
      <c r="K54" s="51">
        <v>3390</v>
      </c>
      <c r="L54" s="51" t="s">
        <v>56</v>
      </c>
      <c r="M54" s="117">
        <v>800000</v>
      </c>
      <c r="N54" s="117">
        <v>800001</v>
      </c>
      <c r="O54" s="117">
        <v>800002</v>
      </c>
      <c r="P54" s="117">
        <v>800003</v>
      </c>
      <c r="Q54" s="117">
        <v>800004</v>
      </c>
      <c r="R54" s="117">
        <v>800005</v>
      </c>
      <c r="S54" s="117">
        <v>800006</v>
      </c>
      <c r="T54" s="117">
        <v>800007</v>
      </c>
      <c r="U54" s="117">
        <v>800008</v>
      </c>
      <c r="V54" s="117">
        <v>800009</v>
      </c>
      <c r="W54" s="117">
        <v>800010</v>
      </c>
      <c r="X54" s="117">
        <v>800011</v>
      </c>
      <c r="Y54" s="117">
        <v>800012</v>
      </c>
      <c r="Z54" s="117">
        <v>800013</v>
      </c>
      <c r="AA54" s="117">
        <v>800014</v>
      </c>
    </row>
    <row r="55" spans="1:517" s="18" customFormat="1" ht="21" customHeight="1" x14ac:dyDescent="0.35">
      <c r="A55" s="17"/>
      <c r="B55" s="17"/>
      <c r="C55" s="17"/>
      <c r="D55" s="17"/>
      <c r="E55" s="56"/>
      <c r="F55" s="57"/>
      <c r="G55" s="148"/>
      <c r="H55" s="53" t="s">
        <v>59</v>
      </c>
      <c r="I55" s="53"/>
      <c r="J55" s="53"/>
      <c r="K55" s="53"/>
      <c r="L55" s="55"/>
      <c r="M55" s="116">
        <f>SUM(M54:M54)</f>
        <v>800000</v>
      </c>
      <c r="N55" s="116">
        <f>SUM(N54:N54)</f>
        <v>800001</v>
      </c>
      <c r="O55" s="116">
        <f t="shared" ref="O55:U55" si="102">SUM(O54:O54)</f>
        <v>800002</v>
      </c>
      <c r="P55" s="116">
        <f t="shared" si="102"/>
        <v>800003</v>
      </c>
      <c r="Q55" s="116">
        <f t="shared" si="102"/>
        <v>800004</v>
      </c>
      <c r="R55" s="116">
        <f t="shared" si="102"/>
        <v>800005</v>
      </c>
      <c r="S55" s="116">
        <f t="shared" si="102"/>
        <v>800006</v>
      </c>
      <c r="T55" s="116">
        <f t="shared" si="102"/>
        <v>800007</v>
      </c>
      <c r="U55" s="116">
        <f t="shared" si="102"/>
        <v>800008</v>
      </c>
      <c r="V55" s="116">
        <f>SUM(V54:V54)</f>
        <v>800009</v>
      </c>
      <c r="W55" s="116">
        <f t="shared" ref="W55" si="103">SUM(W54:W54)</f>
        <v>800010</v>
      </c>
      <c r="X55" s="116">
        <f t="shared" ref="X55" si="104">SUM(X54:X54)</f>
        <v>800011</v>
      </c>
      <c r="Y55" s="116">
        <f t="shared" ref="Y55" si="105">SUM(Y54:Y54)</f>
        <v>800012</v>
      </c>
      <c r="Z55" s="116">
        <f t="shared" ref="Z55" si="106">SUM(Z54:Z54)</f>
        <v>800013</v>
      </c>
      <c r="AA55" s="116">
        <f t="shared" ref="AA55" si="107">SUM(AA54:AA54)</f>
        <v>800014</v>
      </c>
    </row>
    <row r="56" spans="1:517" s="13" customFormat="1" ht="21" customHeight="1" x14ac:dyDescent="0.35">
      <c r="A56" s="17"/>
      <c r="B56" s="17"/>
      <c r="C56" s="17"/>
      <c r="D56" s="193"/>
      <c r="E56" s="71" t="s">
        <v>122</v>
      </c>
      <c r="F56" s="72" t="s">
        <v>171</v>
      </c>
      <c r="G56" s="145"/>
      <c r="H56" s="72"/>
      <c r="I56" s="72"/>
      <c r="J56" s="72"/>
      <c r="K56" s="72"/>
      <c r="L56" s="72"/>
      <c r="M56" s="121">
        <f>+M57</f>
        <v>115000</v>
      </c>
      <c r="N56" s="121">
        <f>+N57</f>
        <v>115000</v>
      </c>
      <c r="O56" s="121">
        <f t="shared" ref="O56:U56" si="108">+O57</f>
        <v>115000</v>
      </c>
      <c r="P56" s="121">
        <f t="shared" si="108"/>
        <v>115000</v>
      </c>
      <c r="Q56" s="121">
        <f t="shared" si="108"/>
        <v>115000</v>
      </c>
      <c r="R56" s="121">
        <f t="shared" si="108"/>
        <v>115000</v>
      </c>
      <c r="S56" s="121">
        <f t="shared" si="108"/>
        <v>115000</v>
      </c>
      <c r="T56" s="121">
        <f t="shared" si="108"/>
        <v>115000</v>
      </c>
      <c r="U56" s="121">
        <f t="shared" si="108"/>
        <v>115000</v>
      </c>
      <c r="V56" s="121">
        <f>+V57</f>
        <v>115000</v>
      </c>
      <c r="W56" s="121">
        <f t="shared" ref="W56" si="109">+W57</f>
        <v>115000</v>
      </c>
      <c r="X56" s="121">
        <f t="shared" ref="X56" si="110">+X57</f>
        <v>115000</v>
      </c>
      <c r="Y56" s="121">
        <f t="shared" ref="Y56" si="111">+Y57</f>
        <v>115000</v>
      </c>
      <c r="Z56" s="121">
        <f t="shared" ref="Z56" si="112">+Z57</f>
        <v>115000</v>
      </c>
      <c r="AA56" s="121">
        <f t="shared" ref="AA56" si="113">+AA57</f>
        <v>115000</v>
      </c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</row>
    <row r="57" spans="1:517" s="18" customFormat="1" ht="26.6" customHeight="1" x14ac:dyDescent="0.35">
      <c r="A57" s="17"/>
      <c r="B57" s="17"/>
      <c r="C57" s="17"/>
      <c r="D57" s="17"/>
      <c r="E57" s="73" t="s">
        <v>156</v>
      </c>
      <c r="F57" s="211" t="s">
        <v>160</v>
      </c>
      <c r="G57" s="211"/>
      <c r="H57" s="211"/>
      <c r="I57" s="211"/>
      <c r="J57" s="211"/>
      <c r="K57" s="211"/>
      <c r="L57" s="211"/>
      <c r="M57" s="119">
        <f>+M58+M59</f>
        <v>115000</v>
      </c>
      <c r="N57" s="119">
        <f>+N58+N59</f>
        <v>115000</v>
      </c>
      <c r="O57" s="119">
        <f t="shared" ref="O57:U57" si="114">+O58+O59</f>
        <v>115000</v>
      </c>
      <c r="P57" s="119">
        <f t="shared" si="114"/>
        <v>115000</v>
      </c>
      <c r="Q57" s="119">
        <f t="shared" si="114"/>
        <v>115000</v>
      </c>
      <c r="R57" s="119">
        <f t="shared" si="114"/>
        <v>115000</v>
      </c>
      <c r="S57" s="119">
        <f t="shared" si="114"/>
        <v>115000</v>
      </c>
      <c r="T57" s="119">
        <f t="shared" si="114"/>
        <v>115000</v>
      </c>
      <c r="U57" s="119">
        <f t="shared" si="114"/>
        <v>115000</v>
      </c>
      <c r="V57" s="119">
        <f>+V58+V59</f>
        <v>115000</v>
      </c>
      <c r="W57" s="119">
        <f t="shared" ref="W57" si="115">+W58+W59</f>
        <v>115000</v>
      </c>
      <c r="X57" s="119">
        <f t="shared" ref="X57" si="116">+X58+X59</f>
        <v>115000</v>
      </c>
      <c r="Y57" s="119">
        <f t="shared" ref="Y57" si="117">+Y58+Y59</f>
        <v>115000</v>
      </c>
      <c r="Z57" s="119">
        <f t="shared" ref="Z57" si="118">+Z58+Z59</f>
        <v>115000</v>
      </c>
      <c r="AA57" s="119">
        <f t="shared" ref="AA57" si="119">+AA58+AA59</f>
        <v>115000</v>
      </c>
    </row>
    <row r="58" spans="1:517" s="18" customFormat="1" ht="21" customHeight="1" x14ac:dyDescent="0.35">
      <c r="A58" s="17"/>
      <c r="B58" s="17"/>
      <c r="C58" s="17"/>
      <c r="D58" s="17"/>
      <c r="E58" s="56"/>
      <c r="F58" s="57"/>
      <c r="G58" s="142">
        <v>1126151100</v>
      </c>
      <c r="H58" s="52" t="s">
        <v>90</v>
      </c>
      <c r="I58" s="51">
        <v>132</v>
      </c>
      <c r="J58" s="51" t="s">
        <v>99</v>
      </c>
      <c r="K58" s="51">
        <v>3390</v>
      </c>
      <c r="L58" s="51" t="s">
        <v>56</v>
      </c>
      <c r="M58" s="117">
        <v>80000</v>
      </c>
      <c r="N58" s="117">
        <v>80000</v>
      </c>
      <c r="O58" s="117">
        <v>80000</v>
      </c>
      <c r="P58" s="117">
        <v>80000</v>
      </c>
      <c r="Q58" s="117">
        <v>80000</v>
      </c>
      <c r="R58" s="117">
        <v>80000</v>
      </c>
      <c r="S58" s="117">
        <v>80000</v>
      </c>
      <c r="T58" s="117">
        <v>80000</v>
      </c>
      <c r="U58" s="117">
        <v>80000</v>
      </c>
      <c r="V58" s="117">
        <v>80000</v>
      </c>
      <c r="W58" s="117">
        <v>80000</v>
      </c>
      <c r="X58" s="117">
        <v>80000</v>
      </c>
      <c r="Y58" s="117">
        <v>80000</v>
      </c>
      <c r="Z58" s="117">
        <v>80000</v>
      </c>
      <c r="AA58" s="117">
        <v>80000</v>
      </c>
    </row>
    <row r="59" spans="1:517" s="18" customFormat="1" ht="21" customHeight="1" x14ac:dyDescent="0.35">
      <c r="A59" s="17"/>
      <c r="B59" s="17"/>
      <c r="C59" s="17"/>
      <c r="D59" s="17"/>
      <c r="E59" s="56"/>
      <c r="F59" s="57"/>
      <c r="G59" s="142">
        <v>1126151100</v>
      </c>
      <c r="H59" s="52" t="s">
        <v>90</v>
      </c>
      <c r="I59" s="51">
        <v>132</v>
      </c>
      <c r="J59" s="51" t="s">
        <v>99</v>
      </c>
      <c r="K59" s="51">
        <v>3830</v>
      </c>
      <c r="L59" s="51" t="s">
        <v>79</v>
      </c>
      <c r="M59" s="117">
        <v>35000</v>
      </c>
      <c r="N59" s="117">
        <v>35000</v>
      </c>
      <c r="O59" s="117">
        <v>35000</v>
      </c>
      <c r="P59" s="117">
        <v>35000</v>
      </c>
      <c r="Q59" s="117">
        <v>35000</v>
      </c>
      <c r="R59" s="117">
        <v>35000</v>
      </c>
      <c r="S59" s="117">
        <v>35000</v>
      </c>
      <c r="T59" s="117">
        <v>35000</v>
      </c>
      <c r="U59" s="117">
        <v>35000</v>
      </c>
      <c r="V59" s="117">
        <v>35000</v>
      </c>
      <c r="W59" s="117">
        <v>35000</v>
      </c>
      <c r="X59" s="117">
        <v>35000</v>
      </c>
      <c r="Y59" s="117">
        <v>35000</v>
      </c>
      <c r="Z59" s="117">
        <v>35000</v>
      </c>
      <c r="AA59" s="117">
        <v>35000</v>
      </c>
    </row>
    <row r="60" spans="1:517" s="18" customFormat="1" ht="21" customHeight="1" x14ac:dyDescent="0.35">
      <c r="A60" s="17"/>
      <c r="B60" s="17"/>
      <c r="C60" s="17"/>
      <c r="D60" s="17"/>
      <c r="E60" s="56"/>
      <c r="F60" s="57"/>
      <c r="G60" s="148"/>
      <c r="H60" s="53" t="s">
        <v>59</v>
      </c>
      <c r="I60" s="53"/>
      <c r="J60" s="53"/>
      <c r="K60" s="53"/>
      <c r="L60" s="55"/>
      <c r="M60" s="116">
        <f>SUM(M59:M59)</f>
        <v>35000</v>
      </c>
      <c r="N60" s="116">
        <f>SUM(N59:N59)</f>
        <v>35000</v>
      </c>
      <c r="O60" s="116">
        <f t="shared" ref="O60:U60" si="120">SUM(O59:O59)</f>
        <v>35000</v>
      </c>
      <c r="P60" s="116">
        <f t="shared" si="120"/>
        <v>35000</v>
      </c>
      <c r="Q60" s="116">
        <f t="shared" si="120"/>
        <v>35000</v>
      </c>
      <c r="R60" s="116">
        <f t="shared" si="120"/>
        <v>35000</v>
      </c>
      <c r="S60" s="116">
        <f t="shared" si="120"/>
        <v>35000</v>
      </c>
      <c r="T60" s="116">
        <f t="shared" si="120"/>
        <v>35000</v>
      </c>
      <c r="U60" s="116">
        <f t="shared" si="120"/>
        <v>35000</v>
      </c>
      <c r="V60" s="116">
        <f>SUM(V59:V59)</f>
        <v>35000</v>
      </c>
      <c r="W60" s="116">
        <f t="shared" ref="W60" si="121">SUM(W59:W59)</f>
        <v>35000</v>
      </c>
      <c r="X60" s="116">
        <f t="shared" ref="X60" si="122">SUM(X59:X59)</f>
        <v>35000</v>
      </c>
      <c r="Y60" s="116">
        <f t="shared" ref="Y60" si="123">SUM(Y59:Y59)</f>
        <v>35000</v>
      </c>
      <c r="Z60" s="116">
        <f t="shared" ref="Z60" si="124">SUM(Z59:Z59)</f>
        <v>35000</v>
      </c>
      <c r="AA60" s="116">
        <f t="shared" ref="AA60" si="125">SUM(AA59:AA59)</f>
        <v>35000</v>
      </c>
    </row>
    <row r="61" spans="1:517" s="18" customFormat="1" ht="21" customHeight="1" x14ac:dyDescent="0.35">
      <c r="A61" s="17"/>
      <c r="B61" s="17"/>
      <c r="C61" s="17"/>
      <c r="D61" s="17"/>
      <c r="E61" s="71" t="s">
        <v>122</v>
      </c>
      <c r="F61" s="72" t="s">
        <v>172</v>
      </c>
      <c r="G61" s="145"/>
      <c r="H61" s="72"/>
      <c r="I61" s="72"/>
      <c r="J61" s="72"/>
      <c r="K61" s="72"/>
      <c r="L61" s="72"/>
      <c r="M61" s="121">
        <f>+M62</f>
        <v>1600000</v>
      </c>
      <c r="N61" s="121">
        <f>+N62</f>
        <v>1600001</v>
      </c>
      <c r="O61" s="121">
        <f t="shared" ref="O61:U61" si="126">+O62</f>
        <v>1600002</v>
      </c>
      <c r="P61" s="121">
        <f t="shared" si="126"/>
        <v>1600003</v>
      </c>
      <c r="Q61" s="121">
        <f t="shared" si="126"/>
        <v>1600004</v>
      </c>
      <c r="R61" s="121">
        <f t="shared" si="126"/>
        <v>1600005</v>
      </c>
      <c r="S61" s="121">
        <f t="shared" si="126"/>
        <v>1600006</v>
      </c>
      <c r="T61" s="121">
        <f t="shared" si="126"/>
        <v>1600007</v>
      </c>
      <c r="U61" s="121">
        <f t="shared" si="126"/>
        <v>1600008</v>
      </c>
      <c r="V61" s="121">
        <f>+V62</f>
        <v>1600009</v>
      </c>
      <c r="W61" s="121">
        <f t="shared" ref="W61" si="127">+W62</f>
        <v>1600010</v>
      </c>
      <c r="X61" s="121">
        <f t="shared" ref="X61" si="128">+X62</f>
        <v>1600011</v>
      </c>
      <c r="Y61" s="121">
        <f t="shared" ref="Y61" si="129">+Y62</f>
        <v>1600012</v>
      </c>
      <c r="Z61" s="121">
        <f t="shared" ref="Z61" si="130">+Z62</f>
        <v>1600013</v>
      </c>
      <c r="AA61" s="121">
        <f t="shared" ref="AA61" si="131">+AA62</f>
        <v>1600014</v>
      </c>
    </row>
    <row r="62" spans="1:517" s="18" customFormat="1" ht="21" customHeight="1" x14ac:dyDescent="0.35">
      <c r="A62" s="17"/>
      <c r="B62" s="17"/>
      <c r="C62" s="17"/>
      <c r="D62" s="17"/>
      <c r="E62" s="73"/>
      <c r="F62" s="215" t="s">
        <v>153</v>
      </c>
      <c r="G62" s="215"/>
      <c r="H62" s="215"/>
      <c r="I62" s="215"/>
      <c r="J62" s="215"/>
      <c r="K62" s="215"/>
      <c r="L62" s="215"/>
      <c r="M62" s="119">
        <f>+M64</f>
        <v>1600000</v>
      </c>
      <c r="N62" s="119">
        <f>+N64</f>
        <v>1600001</v>
      </c>
      <c r="O62" s="119">
        <f t="shared" ref="O62:U62" si="132">+O64</f>
        <v>1600002</v>
      </c>
      <c r="P62" s="119">
        <f t="shared" si="132"/>
        <v>1600003</v>
      </c>
      <c r="Q62" s="119">
        <f t="shared" si="132"/>
        <v>1600004</v>
      </c>
      <c r="R62" s="119">
        <f t="shared" si="132"/>
        <v>1600005</v>
      </c>
      <c r="S62" s="119">
        <f t="shared" si="132"/>
        <v>1600006</v>
      </c>
      <c r="T62" s="119">
        <f t="shared" si="132"/>
        <v>1600007</v>
      </c>
      <c r="U62" s="119">
        <f t="shared" si="132"/>
        <v>1600008</v>
      </c>
      <c r="V62" s="119">
        <f>+V64</f>
        <v>1600009</v>
      </c>
      <c r="W62" s="119">
        <f t="shared" ref="W62:AA62" si="133">+W64</f>
        <v>1600010</v>
      </c>
      <c r="X62" s="119">
        <f t="shared" si="133"/>
        <v>1600011</v>
      </c>
      <c r="Y62" s="119">
        <f t="shared" si="133"/>
        <v>1600012</v>
      </c>
      <c r="Z62" s="119">
        <f t="shared" si="133"/>
        <v>1600013</v>
      </c>
      <c r="AA62" s="119">
        <f t="shared" si="133"/>
        <v>1600014</v>
      </c>
    </row>
    <row r="63" spans="1:517" s="18" customFormat="1" ht="21" customHeight="1" x14ac:dyDescent="0.35">
      <c r="A63" s="17"/>
      <c r="B63" s="17"/>
      <c r="C63" s="17"/>
      <c r="D63" s="17"/>
      <c r="E63" s="56"/>
      <c r="F63" s="57"/>
      <c r="G63" s="142">
        <v>1126151100</v>
      </c>
      <c r="H63" s="52" t="s">
        <v>97</v>
      </c>
      <c r="I63" s="51">
        <v>132</v>
      </c>
      <c r="J63" s="51" t="s">
        <v>100</v>
      </c>
      <c r="K63" s="51">
        <v>3390</v>
      </c>
      <c r="L63" s="51" t="s">
        <v>56</v>
      </c>
      <c r="M63" s="117">
        <v>1600000</v>
      </c>
      <c r="N63" s="117">
        <v>1600001</v>
      </c>
      <c r="O63" s="117">
        <v>1600002</v>
      </c>
      <c r="P63" s="117">
        <v>1600003</v>
      </c>
      <c r="Q63" s="117">
        <v>1600004</v>
      </c>
      <c r="R63" s="117">
        <v>1600005</v>
      </c>
      <c r="S63" s="117">
        <v>1600006</v>
      </c>
      <c r="T63" s="117">
        <v>1600007</v>
      </c>
      <c r="U63" s="117">
        <v>1600008</v>
      </c>
      <c r="V63" s="117">
        <v>1600009</v>
      </c>
      <c r="W63" s="117">
        <v>1600010</v>
      </c>
      <c r="X63" s="117">
        <v>1600011</v>
      </c>
      <c r="Y63" s="117">
        <v>1600012</v>
      </c>
      <c r="Z63" s="117">
        <v>1600013</v>
      </c>
      <c r="AA63" s="117">
        <v>1600014</v>
      </c>
    </row>
    <row r="64" spans="1:517" s="18" customFormat="1" ht="21" customHeight="1" x14ac:dyDescent="0.35">
      <c r="A64" s="17"/>
      <c r="B64" s="17"/>
      <c r="C64" s="17"/>
      <c r="D64" s="17"/>
      <c r="E64" s="56"/>
      <c r="F64" s="57"/>
      <c r="G64" s="142"/>
      <c r="H64" s="53" t="s">
        <v>59</v>
      </c>
      <c r="I64" s="53"/>
      <c r="J64" s="53"/>
      <c r="K64" s="53"/>
      <c r="L64" s="55"/>
      <c r="M64" s="116">
        <f>SUM(M63:M63)</f>
        <v>1600000</v>
      </c>
      <c r="N64" s="116">
        <f>SUM(N63:N63)</f>
        <v>1600001</v>
      </c>
      <c r="O64" s="116">
        <f t="shared" ref="O64:U64" si="134">SUM(O63:O63)</f>
        <v>1600002</v>
      </c>
      <c r="P64" s="116">
        <f t="shared" si="134"/>
        <v>1600003</v>
      </c>
      <c r="Q64" s="116">
        <f t="shared" si="134"/>
        <v>1600004</v>
      </c>
      <c r="R64" s="116">
        <f t="shared" si="134"/>
        <v>1600005</v>
      </c>
      <c r="S64" s="116">
        <f t="shared" si="134"/>
        <v>1600006</v>
      </c>
      <c r="T64" s="116">
        <f t="shared" si="134"/>
        <v>1600007</v>
      </c>
      <c r="U64" s="116">
        <f t="shared" si="134"/>
        <v>1600008</v>
      </c>
      <c r="V64" s="116">
        <f>SUM(V63:V63)</f>
        <v>1600009</v>
      </c>
      <c r="W64" s="116">
        <f t="shared" ref="W64" si="135">SUM(W63:W63)</f>
        <v>1600010</v>
      </c>
      <c r="X64" s="116">
        <f t="shared" ref="X64" si="136">SUM(X63:X63)</f>
        <v>1600011</v>
      </c>
      <c r="Y64" s="116">
        <f t="shared" ref="Y64" si="137">SUM(Y63:Y63)</f>
        <v>1600012</v>
      </c>
      <c r="Z64" s="116">
        <f t="shared" ref="Z64" si="138">SUM(Z63:Z63)</f>
        <v>1600013</v>
      </c>
      <c r="AA64" s="116">
        <f t="shared" ref="AA64" si="139">SUM(AA63:AA63)</f>
        <v>1600014</v>
      </c>
    </row>
    <row r="65" spans="1:27" s="18" customFormat="1" ht="21" customHeight="1" x14ac:dyDescent="0.35">
      <c r="A65" s="17"/>
      <c r="B65" s="17"/>
      <c r="C65" s="17"/>
      <c r="D65" s="17"/>
      <c r="E65" s="71" t="s">
        <v>122</v>
      </c>
      <c r="F65" s="72" t="s">
        <v>173</v>
      </c>
      <c r="G65" s="145"/>
      <c r="H65" s="72"/>
      <c r="I65" s="72"/>
      <c r="J65" s="72"/>
      <c r="K65" s="72"/>
      <c r="L65" s="72"/>
      <c r="M65" s="121">
        <f>+M66</f>
        <v>835000</v>
      </c>
      <c r="N65" s="121">
        <f>+N66</f>
        <v>835000</v>
      </c>
      <c r="O65" s="121">
        <f t="shared" ref="O65:U65" si="140">+O66</f>
        <v>835000</v>
      </c>
      <c r="P65" s="121">
        <f t="shared" si="140"/>
        <v>835000</v>
      </c>
      <c r="Q65" s="121">
        <f t="shared" si="140"/>
        <v>835000</v>
      </c>
      <c r="R65" s="121">
        <f t="shared" si="140"/>
        <v>835000</v>
      </c>
      <c r="S65" s="121">
        <f t="shared" si="140"/>
        <v>835000</v>
      </c>
      <c r="T65" s="121">
        <f t="shared" si="140"/>
        <v>835000</v>
      </c>
      <c r="U65" s="121">
        <f t="shared" si="140"/>
        <v>835000</v>
      </c>
      <c r="V65" s="121">
        <f>+V66</f>
        <v>835000</v>
      </c>
      <c r="W65" s="121">
        <f t="shared" ref="W65" si="141">+W66</f>
        <v>835000</v>
      </c>
      <c r="X65" s="121">
        <f t="shared" ref="X65" si="142">+X66</f>
        <v>835000</v>
      </c>
      <c r="Y65" s="121">
        <f t="shared" ref="Y65" si="143">+Y66</f>
        <v>835000</v>
      </c>
      <c r="Z65" s="121">
        <f t="shared" ref="Z65" si="144">+Z66</f>
        <v>835000</v>
      </c>
      <c r="AA65" s="121">
        <f t="shared" ref="AA65" si="145">+AA66</f>
        <v>835000</v>
      </c>
    </row>
    <row r="66" spans="1:27" s="18" customFormat="1" ht="31.3" customHeight="1" x14ac:dyDescent="0.35">
      <c r="A66" s="17"/>
      <c r="B66" s="17"/>
      <c r="C66" s="17"/>
      <c r="D66" s="17"/>
      <c r="E66" s="178"/>
      <c r="F66" s="211" t="s">
        <v>131</v>
      </c>
      <c r="G66" s="211"/>
      <c r="H66" s="211"/>
      <c r="I66" s="211"/>
      <c r="J66" s="211"/>
      <c r="K66" s="211"/>
      <c r="L66" s="211"/>
      <c r="M66" s="119">
        <f>+M67+M68</f>
        <v>835000</v>
      </c>
      <c r="N66" s="119">
        <f>+N67+N68</f>
        <v>835000</v>
      </c>
      <c r="O66" s="119">
        <f t="shared" ref="O66:U66" si="146">+O67+O68</f>
        <v>835000</v>
      </c>
      <c r="P66" s="119">
        <f t="shared" si="146"/>
        <v>835000</v>
      </c>
      <c r="Q66" s="119">
        <f t="shared" si="146"/>
        <v>835000</v>
      </c>
      <c r="R66" s="119">
        <f t="shared" si="146"/>
        <v>835000</v>
      </c>
      <c r="S66" s="119">
        <f t="shared" si="146"/>
        <v>835000</v>
      </c>
      <c r="T66" s="119">
        <f t="shared" si="146"/>
        <v>835000</v>
      </c>
      <c r="U66" s="119">
        <f t="shared" si="146"/>
        <v>835000</v>
      </c>
      <c r="V66" s="119">
        <f>+V67+V68</f>
        <v>835000</v>
      </c>
      <c r="W66" s="119">
        <f t="shared" ref="W66" si="147">+W67+W68</f>
        <v>835000</v>
      </c>
      <c r="X66" s="119">
        <f t="shared" ref="X66" si="148">+X67+X68</f>
        <v>835000</v>
      </c>
      <c r="Y66" s="119">
        <f t="shared" ref="Y66" si="149">+Y67+Y68</f>
        <v>835000</v>
      </c>
      <c r="Z66" s="119">
        <f t="shared" ref="Z66" si="150">+Z67+Z68</f>
        <v>835000</v>
      </c>
      <c r="AA66" s="119">
        <f t="shared" ref="AA66" si="151">+AA67+AA68</f>
        <v>835000</v>
      </c>
    </row>
    <row r="67" spans="1:27" s="18" customFormat="1" ht="21" customHeight="1" x14ac:dyDescent="0.35">
      <c r="A67" s="17"/>
      <c r="B67" s="17"/>
      <c r="C67" s="17"/>
      <c r="D67" s="17"/>
      <c r="E67" s="56"/>
      <c r="F67" s="57"/>
      <c r="G67" s="142">
        <v>1126151100</v>
      </c>
      <c r="H67" s="52" t="s">
        <v>97</v>
      </c>
      <c r="I67" s="51">
        <v>132</v>
      </c>
      <c r="J67" s="51" t="s">
        <v>101</v>
      </c>
      <c r="K67" s="51">
        <v>3390</v>
      </c>
      <c r="L67" s="51" t="s">
        <v>56</v>
      </c>
      <c r="M67" s="117">
        <v>800000</v>
      </c>
      <c r="N67" s="117">
        <v>800000</v>
      </c>
      <c r="O67" s="117">
        <v>800000</v>
      </c>
      <c r="P67" s="117">
        <v>800000</v>
      </c>
      <c r="Q67" s="117">
        <v>800000</v>
      </c>
      <c r="R67" s="117">
        <v>800000</v>
      </c>
      <c r="S67" s="117">
        <v>800000</v>
      </c>
      <c r="T67" s="117">
        <v>800000</v>
      </c>
      <c r="U67" s="117">
        <v>800000</v>
      </c>
      <c r="V67" s="117">
        <v>800000</v>
      </c>
      <c r="W67" s="117">
        <v>800000</v>
      </c>
      <c r="X67" s="117">
        <v>800000</v>
      </c>
      <c r="Y67" s="117">
        <v>800000</v>
      </c>
      <c r="Z67" s="117">
        <v>800000</v>
      </c>
      <c r="AA67" s="117">
        <v>800000</v>
      </c>
    </row>
    <row r="68" spans="1:27" s="18" customFormat="1" ht="21" customHeight="1" x14ac:dyDescent="0.35">
      <c r="A68" s="17"/>
      <c r="B68" s="17"/>
      <c r="C68" s="17"/>
      <c r="D68" s="17"/>
      <c r="E68" s="56"/>
      <c r="F68" s="57"/>
      <c r="G68" s="142">
        <v>1126151100</v>
      </c>
      <c r="H68" s="52" t="s">
        <v>97</v>
      </c>
      <c r="I68" s="51">
        <v>132</v>
      </c>
      <c r="J68" s="51" t="s">
        <v>101</v>
      </c>
      <c r="K68" s="51">
        <v>3830</v>
      </c>
      <c r="L68" s="51" t="s">
        <v>79</v>
      </c>
      <c r="M68" s="117">
        <v>35000</v>
      </c>
      <c r="N68" s="117">
        <v>35000</v>
      </c>
      <c r="O68" s="117">
        <v>35000</v>
      </c>
      <c r="P68" s="117">
        <v>35000</v>
      </c>
      <c r="Q68" s="117">
        <v>35000</v>
      </c>
      <c r="R68" s="117">
        <v>35000</v>
      </c>
      <c r="S68" s="117">
        <v>35000</v>
      </c>
      <c r="T68" s="117">
        <v>35000</v>
      </c>
      <c r="U68" s="117">
        <v>35000</v>
      </c>
      <c r="V68" s="117">
        <v>35000</v>
      </c>
      <c r="W68" s="117">
        <v>35000</v>
      </c>
      <c r="X68" s="117">
        <v>35000</v>
      </c>
      <c r="Y68" s="117">
        <v>35000</v>
      </c>
      <c r="Z68" s="117">
        <v>35000</v>
      </c>
      <c r="AA68" s="117">
        <v>35000</v>
      </c>
    </row>
    <row r="69" spans="1:27" s="18" customFormat="1" ht="21" customHeight="1" x14ac:dyDescent="0.35">
      <c r="A69" s="17"/>
      <c r="B69" s="17"/>
      <c r="C69" s="17"/>
      <c r="D69" s="17"/>
      <c r="E69" s="56"/>
      <c r="F69" s="57"/>
      <c r="G69" s="142"/>
      <c r="H69" s="53" t="s">
        <v>59</v>
      </c>
      <c r="I69" s="53"/>
      <c r="J69" s="53"/>
      <c r="K69" s="53"/>
      <c r="L69" s="55"/>
      <c r="M69" s="116">
        <f>SUM(M68:M68)</f>
        <v>35000</v>
      </c>
      <c r="N69" s="116">
        <f>SUM(N68:N68)</f>
        <v>35000</v>
      </c>
      <c r="O69" s="116">
        <f t="shared" ref="O69:U69" si="152">SUM(O68:O68)</f>
        <v>35000</v>
      </c>
      <c r="P69" s="116">
        <f t="shared" si="152"/>
        <v>35000</v>
      </c>
      <c r="Q69" s="116">
        <f t="shared" si="152"/>
        <v>35000</v>
      </c>
      <c r="R69" s="116">
        <f t="shared" si="152"/>
        <v>35000</v>
      </c>
      <c r="S69" s="116">
        <f t="shared" si="152"/>
        <v>35000</v>
      </c>
      <c r="T69" s="116">
        <f t="shared" si="152"/>
        <v>35000</v>
      </c>
      <c r="U69" s="116">
        <f t="shared" si="152"/>
        <v>35000</v>
      </c>
      <c r="V69" s="116">
        <f>SUM(V68:V68)</f>
        <v>35000</v>
      </c>
      <c r="W69" s="116">
        <f t="shared" ref="W69" si="153">SUM(W68:W68)</f>
        <v>35000</v>
      </c>
      <c r="X69" s="116">
        <f t="shared" ref="X69" si="154">SUM(X68:X68)</f>
        <v>35000</v>
      </c>
      <c r="Y69" s="116">
        <f t="shared" ref="Y69" si="155">SUM(Y68:Y68)</f>
        <v>35000</v>
      </c>
      <c r="Z69" s="116">
        <f t="shared" ref="Z69" si="156">SUM(Z68:Z68)</f>
        <v>35000</v>
      </c>
      <c r="AA69" s="116">
        <f t="shared" ref="AA69" si="157">SUM(AA68:AA68)</f>
        <v>35000</v>
      </c>
    </row>
    <row r="70" spans="1:27" s="18" customFormat="1" ht="21" customHeight="1" x14ac:dyDescent="0.35">
      <c r="A70" s="17"/>
      <c r="B70" s="17"/>
      <c r="C70" s="17"/>
      <c r="D70" s="193"/>
      <c r="E70" s="72" t="s">
        <v>122</v>
      </c>
      <c r="F70" s="72" t="s">
        <v>174</v>
      </c>
      <c r="G70" s="72"/>
      <c r="H70" s="72"/>
      <c r="I70" s="72"/>
      <c r="J70" s="72"/>
      <c r="K70" s="72"/>
      <c r="L70" s="72"/>
      <c r="M70" s="121">
        <f>+M71</f>
        <v>90000</v>
      </c>
      <c r="N70" s="121">
        <f>+N71</f>
        <v>90000</v>
      </c>
      <c r="O70" s="121">
        <f t="shared" ref="O70:U70" si="158">+O71</f>
        <v>90000</v>
      </c>
      <c r="P70" s="121">
        <f t="shared" si="158"/>
        <v>90000</v>
      </c>
      <c r="Q70" s="121">
        <f t="shared" si="158"/>
        <v>90000</v>
      </c>
      <c r="R70" s="121">
        <f t="shared" si="158"/>
        <v>90000</v>
      </c>
      <c r="S70" s="121">
        <f t="shared" si="158"/>
        <v>90000</v>
      </c>
      <c r="T70" s="121">
        <f t="shared" si="158"/>
        <v>90000</v>
      </c>
      <c r="U70" s="121">
        <f t="shared" si="158"/>
        <v>90000</v>
      </c>
      <c r="V70" s="121">
        <f>+V71</f>
        <v>90000</v>
      </c>
      <c r="W70" s="121">
        <f t="shared" ref="W70" si="159">+W71</f>
        <v>90000</v>
      </c>
      <c r="X70" s="121">
        <f t="shared" ref="X70" si="160">+X71</f>
        <v>90000</v>
      </c>
      <c r="Y70" s="121">
        <f t="shared" ref="Y70" si="161">+Y71</f>
        <v>90000</v>
      </c>
      <c r="Z70" s="121">
        <f t="shared" ref="Z70" si="162">+Z71</f>
        <v>90000</v>
      </c>
      <c r="AA70" s="121">
        <f t="shared" ref="AA70" si="163">+AA71</f>
        <v>90000</v>
      </c>
    </row>
    <row r="71" spans="1:27" s="18" customFormat="1" ht="21" customHeight="1" x14ac:dyDescent="0.35">
      <c r="A71" s="17"/>
      <c r="B71" s="17"/>
      <c r="C71" s="17"/>
      <c r="D71" s="17"/>
      <c r="E71" s="73"/>
      <c r="F71" s="73" t="s">
        <v>162</v>
      </c>
      <c r="G71" s="177"/>
      <c r="H71" s="73"/>
      <c r="I71" s="73"/>
      <c r="J71" s="73"/>
      <c r="K71" s="73"/>
      <c r="L71" s="73"/>
      <c r="M71" s="119">
        <f>+M72+M73</f>
        <v>90000</v>
      </c>
      <c r="N71" s="119">
        <f>+N72+N73</f>
        <v>90000</v>
      </c>
      <c r="O71" s="119">
        <f t="shared" ref="O71:U71" si="164">+O72+O73</f>
        <v>90000</v>
      </c>
      <c r="P71" s="119">
        <f t="shared" si="164"/>
        <v>90000</v>
      </c>
      <c r="Q71" s="119">
        <f t="shared" si="164"/>
        <v>90000</v>
      </c>
      <c r="R71" s="119">
        <f t="shared" si="164"/>
        <v>90000</v>
      </c>
      <c r="S71" s="119">
        <f t="shared" si="164"/>
        <v>90000</v>
      </c>
      <c r="T71" s="119">
        <f t="shared" si="164"/>
        <v>90000</v>
      </c>
      <c r="U71" s="119">
        <f t="shared" si="164"/>
        <v>90000</v>
      </c>
      <c r="V71" s="119">
        <f>+V72+V73</f>
        <v>90000</v>
      </c>
      <c r="W71" s="119">
        <f t="shared" ref="W71" si="165">+W72+W73</f>
        <v>90000</v>
      </c>
      <c r="X71" s="119">
        <f t="shared" ref="X71" si="166">+X72+X73</f>
        <v>90000</v>
      </c>
      <c r="Y71" s="119">
        <f t="shared" ref="Y71" si="167">+Y72+Y73</f>
        <v>90000</v>
      </c>
      <c r="Z71" s="119">
        <f t="shared" ref="Z71" si="168">+Z72+Z73</f>
        <v>90000</v>
      </c>
      <c r="AA71" s="119">
        <f t="shared" ref="AA71" si="169">+AA72+AA73</f>
        <v>90000</v>
      </c>
    </row>
    <row r="72" spans="1:27" s="7" customFormat="1" ht="21" customHeight="1" x14ac:dyDescent="0.35">
      <c r="A72" s="17"/>
      <c r="B72" s="17"/>
      <c r="C72" s="17"/>
      <c r="D72" s="17"/>
      <c r="E72" s="56"/>
      <c r="F72" s="57"/>
      <c r="G72" s="142">
        <v>1126151100</v>
      </c>
      <c r="H72" s="52" t="s">
        <v>89</v>
      </c>
      <c r="I72" s="51">
        <v>132</v>
      </c>
      <c r="J72" s="51" t="s">
        <v>102</v>
      </c>
      <c r="K72" s="51">
        <v>3390</v>
      </c>
      <c r="L72" s="51" t="s">
        <v>56</v>
      </c>
      <c r="M72" s="117">
        <v>55000</v>
      </c>
      <c r="N72" s="117">
        <v>55000</v>
      </c>
      <c r="O72" s="117">
        <v>55000</v>
      </c>
      <c r="P72" s="117">
        <v>55000</v>
      </c>
      <c r="Q72" s="117">
        <v>55000</v>
      </c>
      <c r="R72" s="117">
        <v>55000</v>
      </c>
      <c r="S72" s="117">
        <v>55000</v>
      </c>
      <c r="T72" s="117">
        <v>55000</v>
      </c>
      <c r="U72" s="117">
        <v>55000</v>
      </c>
      <c r="V72" s="117">
        <v>55000</v>
      </c>
      <c r="W72" s="117">
        <v>55000</v>
      </c>
      <c r="X72" s="117">
        <v>55000</v>
      </c>
      <c r="Y72" s="117">
        <v>55000</v>
      </c>
      <c r="Z72" s="117">
        <v>55000</v>
      </c>
      <c r="AA72" s="117">
        <v>55000</v>
      </c>
    </row>
    <row r="73" spans="1:27" s="7" customFormat="1" ht="21" customHeight="1" x14ac:dyDescent="0.35">
      <c r="A73" s="17"/>
      <c r="B73" s="17"/>
      <c r="C73" s="17"/>
      <c r="D73" s="17"/>
      <c r="E73" s="56"/>
      <c r="F73" s="57"/>
      <c r="G73" s="142">
        <v>1126151100</v>
      </c>
      <c r="H73" s="52" t="s">
        <v>89</v>
      </c>
      <c r="I73" s="51">
        <v>132</v>
      </c>
      <c r="J73" s="51" t="s">
        <v>102</v>
      </c>
      <c r="K73" s="51">
        <v>3830</v>
      </c>
      <c r="L73" s="51" t="s">
        <v>79</v>
      </c>
      <c r="M73" s="117">
        <v>35000</v>
      </c>
      <c r="N73" s="117">
        <v>35000</v>
      </c>
      <c r="O73" s="117">
        <v>35000</v>
      </c>
      <c r="P73" s="117">
        <v>35000</v>
      </c>
      <c r="Q73" s="117">
        <v>35000</v>
      </c>
      <c r="R73" s="117">
        <v>35000</v>
      </c>
      <c r="S73" s="117">
        <v>35000</v>
      </c>
      <c r="T73" s="117">
        <v>35000</v>
      </c>
      <c r="U73" s="117">
        <v>35000</v>
      </c>
      <c r="V73" s="117">
        <v>35000</v>
      </c>
      <c r="W73" s="117">
        <v>35000</v>
      </c>
      <c r="X73" s="117">
        <v>35000</v>
      </c>
      <c r="Y73" s="117">
        <v>35000</v>
      </c>
      <c r="Z73" s="117">
        <v>35000</v>
      </c>
      <c r="AA73" s="117">
        <v>35000</v>
      </c>
    </row>
    <row r="74" spans="1:27" s="7" customFormat="1" ht="21" customHeight="1" x14ac:dyDescent="0.35">
      <c r="A74" s="17"/>
      <c r="B74" s="17"/>
      <c r="C74" s="17"/>
      <c r="D74" s="17"/>
      <c r="E74" s="56"/>
      <c r="F74" s="57"/>
      <c r="G74" s="148"/>
      <c r="H74" s="53" t="s">
        <v>59</v>
      </c>
      <c r="I74" s="53"/>
      <c r="J74" s="53"/>
      <c r="K74" s="53"/>
      <c r="L74" s="55"/>
      <c r="M74" s="116">
        <f>SUM(M73:M73)</f>
        <v>35000</v>
      </c>
      <c r="N74" s="116">
        <f>SUM(N73:N73)</f>
        <v>35000</v>
      </c>
      <c r="O74" s="116">
        <f t="shared" ref="O74:U74" si="170">SUM(O73:O73)</f>
        <v>35000</v>
      </c>
      <c r="P74" s="116">
        <f t="shared" si="170"/>
        <v>35000</v>
      </c>
      <c r="Q74" s="116">
        <f t="shared" si="170"/>
        <v>35000</v>
      </c>
      <c r="R74" s="116">
        <f t="shared" si="170"/>
        <v>35000</v>
      </c>
      <c r="S74" s="116">
        <f t="shared" si="170"/>
        <v>35000</v>
      </c>
      <c r="T74" s="116">
        <f t="shared" si="170"/>
        <v>35000</v>
      </c>
      <c r="U74" s="116">
        <f t="shared" si="170"/>
        <v>35000</v>
      </c>
      <c r="V74" s="116">
        <f>SUM(V73:V73)</f>
        <v>35000</v>
      </c>
      <c r="W74" s="116">
        <f t="shared" ref="W74" si="171">SUM(W73:W73)</f>
        <v>35000</v>
      </c>
      <c r="X74" s="116">
        <f t="shared" ref="X74" si="172">SUM(X73:X73)</f>
        <v>35000</v>
      </c>
      <c r="Y74" s="116">
        <f t="shared" ref="Y74" si="173">SUM(Y73:Y73)</f>
        <v>35000</v>
      </c>
      <c r="Z74" s="116">
        <f t="shared" ref="Z74" si="174">SUM(Z73:Z73)</f>
        <v>35000</v>
      </c>
      <c r="AA74" s="116">
        <f t="shared" ref="AA74" si="175">SUM(AA73:AA73)</f>
        <v>35000</v>
      </c>
    </row>
    <row r="75" spans="1:27" s="18" customFormat="1" ht="21" customHeight="1" x14ac:dyDescent="0.35">
      <c r="A75" s="17"/>
      <c r="B75" s="17"/>
      <c r="C75" s="17"/>
      <c r="D75" s="17"/>
      <c r="E75" s="71" t="s">
        <v>164</v>
      </c>
      <c r="F75" s="212" t="s">
        <v>145</v>
      </c>
      <c r="G75" s="212"/>
      <c r="H75" s="212"/>
      <c r="I75" s="212"/>
      <c r="J75" s="212"/>
      <c r="K75" s="212"/>
      <c r="L75" s="212"/>
      <c r="M75" s="121">
        <f>+M76+M122+M164+M206</f>
        <v>8001675.4500000002</v>
      </c>
      <c r="N75" s="121">
        <f>+N76+N122+N164+N206</f>
        <v>8001675.4500000002</v>
      </c>
      <c r="O75" s="121">
        <f t="shared" ref="O75:U75" si="176">+O76+O122+O164+O206</f>
        <v>8001675.4500000002</v>
      </c>
      <c r="P75" s="121">
        <f t="shared" si="176"/>
        <v>8001675.4500000002</v>
      </c>
      <c r="Q75" s="121">
        <f t="shared" si="176"/>
        <v>8001675.4500000002</v>
      </c>
      <c r="R75" s="121">
        <f t="shared" si="176"/>
        <v>8001675.4500000002</v>
      </c>
      <c r="S75" s="121">
        <f t="shared" si="176"/>
        <v>8001675.4500000002</v>
      </c>
      <c r="T75" s="121">
        <f t="shared" si="176"/>
        <v>8001675.4500000002</v>
      </c>
      <c r="U75" s="121">
        <f t="shared" si="176"/>
        <v>8001675.4500000002</v>
      </c>
      <c r="V75" s="121">
        <f>+V76+V122+V164+V206</f>
        <v>8001675.4500000002</v>
      </c>
      <c r="W75" s="121">
        <f t="shared" ref="W75" si="177">+W76+W122+W164+W206</f>
        <v>8001675.4500000002</v>
      </c>
      <c r="X75" s="121">
        <f t="shared" ref="X75" si="178">+X76+X122+X164+X206</f>
        <v>8001675.4500000002</v>
      </c>
      <c r="Y75" s="121">
        <f t="shared" ref="Y75" si="179">+Y76+Y122+Y164+Y206</f>
        <v>8001675.4500000002</v>
      </c>
      <c r="Z75" s="121">
        <f t="shared" ref="Z75" si="180">+Z76+Z122+Z164+Z206</f>
        <v>8001675.4500000002</v>
      </c>
      <c r="AA75" s="121">
        <f t="shared" ref="AA75" si="181">+AA76+AA122+AA164+AA206</f>
        <v>8001675.4500000002</v>
      </c>
    </row>
    <row r="76" spans="1:27" ht="21" customHeight="1" x14ac:dyDescent="0.35">
      <c r="A76" s="8"/>
      <c r="B76" s="8"/>
      <c r="C76" s="28"/>
      <c r="D76" s="28"/>
      <c r="E76" s="130">
        <v>1</v>
      </c>
      <c r="F76" s="130" t="s">
        <v>137</v>
      </c>
      <c r="G76" s="187"/>
      <c r="H76" s="130"/>
      <c r="I76" s="130"/>
      <c r="J76" s="130"/>
      <c r="K76" s="130"/>
      <c r="L76" s="130"/>
      <c r="M76" s="188">
        <f>+M86+M117+M121</f>
        <v>6571769.7060000002</v>
      </c>
      <c r="N76" s="188">
        <f>+N86+N117+N121</f>
        <v>6571769.7060000002</v>
      </c>
      <c r="O76" s="188">
        <f t="shared" ref="O76:U76" si="182">+O86+O117+O121</f>
        <v>6571769.7060000002</v>
      </c>
      <c r="P76" s="188">
        <f t="shared" si="182"/>
        <v>6571769.7060000002</v>
      </c>
      <c r="Q76" s="188">
        <f t="shared" si="182"/>
        <v>6571769.7060000002</v>
      </c>
      <c r="R76" s="188">
        <f t="shared" si="182"/>
        <v>6571769.7060000002</v>
      </c>
      <c r="S76" s="188">
        <f t="shared" si="182"/>
        <v>6571769.7060000002</v>
      </c>
      <c r="T76" s="188">
        <f t="shared" si="182"/>
        <v>6571769.7060000002</v>
      </c>
      <c r="U76" s="188">
        <f t="shared" si="182"/>
        <v>6571769.7060000002</v>
      </c>
      <c r="V76" s="188">
        <f>+V86+V117+V121</f>
        <v>6571769.7060000002</v>
      </c>
      <c r="W76" s="188">
        <f t="shared" ref="W76:AA76" si="183">+W86+W117+W121</f>
        <v>6571769.7060000002</v>
      </c>
      <c r="X76" s="188">
        <f t="shared" si="183"/>
        <v>6571769.7060000002</v>
      </c>
      <c r="Y76" s="188">
        <f t="shared" si="183"/>
        <v>6571769.7060000002</v>
      </c>
      <c r="Z76" s="188">
        <f t="shared" si="183"/>
        <v>6571769.7060000002</v>
      </c>
      <c r="AA76" s="188">
        <f t="shared" si="183"/>
        <v>6571769.7060000002</v>
      </c>
    </row>
    <row r="77" spans="1:27" s="7" customFormat="1" ht="21" customHeight="1" x14ac:dyDescent="0.35">
      <c r="A77" s="14"/>
      <c r="B77" s="14"/>
      <c r="C77" s="8"/>
      <c r="D77" s="8"/>
      <c r="E77" s="8"/>
      <c r="F77" s="8"/>
      <c r="G77" s="142">
        <v>1126151100</v>
      </c>
      <c r="H77" s="52" t="s">
        <v>89</v>
      </c>
      <c r="I77" s="51">
        <v>132</v>
      </c>
      <c r="J77" s="51" t="s">
        <v>103</v>
      </c>
      <c r="K77" s="51">
        <v>2110</v>
      </c>
      <c r="L77" s="51" t="s">
        <v>14</v>
      </c>
      <c r="M77" s="117">
        <v>9720</v>
      </c>
      <c r="N77" s="117">
        <v>9720</v>
      </c>
      <c r="O77" s="117">
        <v>9720</v>
      </c>
      <c r="P77" s="117">
        <v>9720</v>
      </c>
      <c r="Q77" s="117">
        <v>9720</v>
      </c>
      <c r="R77" s="117">
        <v>9720</v>
      </c>
      <c r="S77" s="117">
        <v>9720</v>
      </c>
      <c r="T77" s="117">
        <v>9720</v>
      </c>
      <c r="U77" s="117">
        <v>9720</v>
      </c>
      <c r="V77" s="117">
        <v>9720</v>
      </c>
      <c r="W77" s="117">
        <v>9720</v>
      </c>
      <c r="X77" s="117">
        <v>9720</v>
      </c>
      <c r="Y77" s="117">
        <v>9720</v>
      </c>
      <c r="Z77" s="117">
        <v>9720</v>
      </c>
      <c r="AA77" s="117">
        <v>9720</v>
      </c>
    </row>
    <row r="78" spans="1:27" s="7" customFormat="1" ht="21" customHeight="1" x14ac:dyDescent="0.35">
      <c r="A78" s="14"/>
      <c r="B78" s="14"/>
      <c r="C78" s="8"/>
      <c r="D78" s="8"/>
      <c r="E78" s="8"/>
      <c r="F78" s="8"/>
      <c r="G78" s="142">
        <v>1126151100</v>
      </c>
      <c r="H78" s="52" t="s">
        <v>89</v>
      </c>
      <c r="I78" s="51">
        <v>132</v>
      </c>
      <c r="J78" s="51" t="s">
        <v>103</v>
      </c>
      <c r="K78" s="51">
        <v>2120</v>
      </c>
      <c r="L78" s="51" t="s">
        <v>15</v>
      </c>
      <c r="M78" s="117">
        <v>34000</v>
      </c>
      <c r="N78" s="117">
        <v>34000</v>
      </c>
      <c r="O78" s="117">
        <v>34000</v>
      </c>
      <c r="P78" s="117">
        <v>34000</v>
      </c>
      <c r="Q78" s="117">
        <v>34000</v>
      </c>
      <c r="R78" s="117">
        <v>34000</v>
      </c>
      <c r="S78" s="117">
        <v>34000</v>
      </c>
      <c r="T78" s="117">
        <v>34000</v>
      </c>
      <c r="U78" s="117">
        <v>34000</v>
      </c>
      <c r="V78" s="117">
        <v>34000</v>
      </c>
      <c r="W78" s="117">
        <v>34000</v>
      </c>
      <c r="X78" s="117">
        <v>34000</v>
      </c>
      <c r="Y78" s="117">
        <v>34000</v>
      </c>
      <c r="Z78" s="117">
        <v>34000</v>
      </c>
      <c r="AA78" s="117">
        <v>34000</v>
      </c>
    </row>
    <row r="79" spans="1:27" s="7" customFormat="1" ht="21" customHeight="1" x14ac:dyDescent="0.35">
      <c r="A79" s="14"/>
      <c r="B79" s="14"/>
      <c r="C79" s="8"/>
      <c r="D79" s="8"/>
      <c r="E79" s="8"/>
      <c r="F79" s="8"/>
      <c r="G79" s="142">
        <v>1126151100</v>
      </c>
      <c r="H79" s="52" t="s">
        <v>89</v>
      </c>
      <c r="I79" s="51">
        <v>132</v>
      </c>
      <c r="J79" s="51" t="s">
        <v>103</v>
      </c>
      <c r="K79" s="51">
        <v>2150</v>
      </c>
      <c r="L79" s="51" t="s">
        <v>16</v>
      </c>
      <c r="M79" s="117">
        <v>6000</v>
      </c>
      <c r="N79" s="117">
        <v>6000</v>
      </c>
      <c r="O79" s="117">
        <v>6000</v>
      </c>
      <c r="P79" s="117">
        <v>6000</v>
      </c>
      <c r="Q79" s="117">
        <v>6000</v>
      </c>
      <c r="R79" s="117">
        <v>6000</v>
      </c>
      <c r="S79" s="117">
        <v>6000</v>
      </c>
      <c r="T79" s="117">
        <v>6000</v>
      </c>
      <c r="U79" s="117">
        <v>6000</v>
      </c>
      <c r="V79" s="117">
        <v>6000</v>
      </c>
      <c r="W79" s="117">
        <v>6000</v>
      </c>
      <c r="X79" s="117">
        <v>6000</v>
      </c>
      <c r="Y79" s="117">
        <v>6000</v>
      </c>
      <c r="Z79" s="117">
        <v>6000</v>
      </c>
      <c r="AA79" s="117">
        <v>6000</v>
      </c>
    </row>
    <row r="80" spans="1:27" s="7" customFormat="1" ht="21" customHeight="1" x14ac:dyDescent="0.35">
      <c r="A80" s="14"/>
      <c r="B80" s="14"/>
      <c r="C80" s="8"/>
      <c r="D80" s="8"/>
      <c r="E80" s="8"/>
      <c r="F80" s="8"/>
      <c r="G80" s="142">
        <v>1126151100</v>
      </c>
      <c r="H80" s="52" t="s">
        <v>89</v>
      </c>
      <c r="I80" s="51">
        <v>132</v>
      </c>
      <c r="J80" s="51" t="s">
        <v>103</v>
      </c>
      <c r="K80" s="51">
        <v>2160</v>
      </c>
      <c r="L80" s="51" t="s">
        <v>17</v>
      </c>
      <c r="M80" s="117">
        <v>5000</v>
      </c>
      <c r="N80" s="117">
        <v>5000</v>
      </c>
      <c r="O80" s="117">
        <v>5000</v>
      </c>
      <c r="P80" s="117">
        <v>5000</v>
      </c>
      <c r="Q80" s="117">
        <v>5000</v>
      </c>
      <c r="R80" s="117">
        <v>5000</v>
      </c>
      <c r="S80" s="117">
        <v>5000</v>
      </c>
      <c r="T80" s="117">
        <v>5000</v>
      </c>
      <c r="U80" s="117">
        <v>5000</v>
      </c>
      <c r="V80" s="117">
        <v>5000</v>
      </c>
      <c r="W80" s="117">
        <v>5000</v>
      </c>
      <c r="X80" s="117">
        <v>5000</v>
      </c>
      <c r="Y80" s="117">
        <v>5000</v>
      </c>
      <c r="Z80" s="117">
        <v>5000</v>
      </c>
      <c r="AA80" s="117">
        <v>5000</v>
      </c>
    </row>
    <row r="81" spans="1:27" s="7" customFormat="1" ht="21" customHeight="1" x14ac:dyDescent="0.35">
      <c r="A81" s="14"/>
      <c r="B81" s="14"/>
      <c r="C81" s="8"/>
      <c r="D81" s="8"/>
      <c r="E81" s="8"/>
      <c r="F81" s="8"/>
      <c r="G81" s="142">
        <v>1126151100</v>
      </c>
      <c r="H81" s="52" t="s">
        <v>89</v>
      </c>
      <c r="I81" s="51">
        <v>132</v>
      </c>
      <c r="J81" s="51" t="s">
        <v>103</v>
      </c>
      <c r="K81" s="51">
        <v>2211</v>
      </c>
      <c r="L81" s="51" t="s">
        <v>69</v>
      </c>
      <c r="M81" s="117">
        <v>34000</v>
      </c>
      <c r="N81" s="117">
        <v>34000</v>
      </c>
      <c r="O81" s="117">
        <v>34000</v>
      </c>
      <c r="P81" s="117">
        <v>34000</v>
      </c>
      <c r="Q81" s="117">
        <v>34000</v>
      </c>
      <c r="R81" s="117">
        <v>34000</v>
      </c>
      <c r="S81" s="117">
        <v>34000</v>
      </c>
      <c r="T81" s="117">
        <v>34000</v>
      </c>
      <c r="U81" s="117">
        <v>34000</v>
      </c>
      <c r="V81" s="117">
        <v>34000</v>
      </c>
      <c r="W81" s="117">
        <v>34000</v>
      </c>
      <c r="X81" s="117">
        <v>34000</v>
      </c>
      <c r="Y81" s="117">
        <v>34000</v>
      </c>
      <c r="Z81" s="117">
        <v>34000</v>
      </c>
      <c r="AA81" s="117">
        <v>34000</v>
      </c>
    </row>
    <row r="82" spans="1:27" s="7" customFormat="1" ht="21" customHeight="1" x14ac:dyDescent="0.35">
      <c r="A82" s="14"/>
      <c r="B82" s="14"/>
      <c r="C82" s="8"/>
      <c r="D82" s="8"/>
      <c r="E82" s="8"/>
      <c r="F82" s="8"/>
      <c r="G82" s="142">
        <v>1126151100</v>
      </c>
      <c r="H82" s="52" t="s">
        <v>89</v>
      </c>
      <c r="I82" s="51">
        <v>132</v>
      </c>
      <c r="J82" s="51" t="s">
        <v>103</v>
      </c>
      <c r="K82" s="51">
        <v>2530</v>
      </c>
      <c r="L82" s="51" t="s">
        <v>18</v>
      </c>
      <c r="M82" s="117">
        <v>1200</v>
      </c>
      <c r="N82" s="117">
        <v>1200</v>
      </c>
      <c r="O82" s="117">
        <v>1200</v>
      </c>
      <c r="P82" s="117">
        <v>1200</v>
      </c>
      <c r="Q82" s="117">
        <v>1200</v>
      </c>
      <c r="R82" s="117">
        <v>1200</v>
      </c>
      <c r="S82" s="117">
        <v>1200</v>
      </c>
      <c r="T82" s="117">
        <v>1200</v>
      </c>
      <c r="U82" s="117">
        <v>1200</v>
      </c>
      <c r="V82" s="117">
        <v>1200</v>
      </c>
      <c r="W82" s="117">
        <v>1200</v>
      </c>
      <c r="X82" s="117">
        <v>1200</v>
      </c>
      <c r="Y82" s="117">
        <v>1200</v>
      </c>
      <c r="Z82" s="117">
        <v>1200</v>
      </c>
      <c r="AA82" s="117">
        <v>1200</v>
      </c>
    </row>
    <row r="83" spans="1:27" s="7" customFormat="1" ht="21" customHeight="1" x14ac:dyDescent="0.35">
      <c r="A83" s="14"/>
      <c r="B83" s="14"/>
      <c r="C83" s="8"/>
      <c r="D83" s="8"/>
      <c r="E83" s="8"/>
      <c r="F83" s="8"/>
      <c r="G83" s="142">
        <v>1126151100</v>
      </c>
      <c r="H83" s="52" t="s">
        <v>89</v>
      </c>
      <c r="I83" s="51">
        <v>132</v>
      </c>
      <c r="J83" s="51" t="s">
        <v>103</v>
      </c>
      <c r="K83" s="51">
        <v>2610</v>
      </c>
      <c r="L83" s="51" t="s">
        <v>52</v>
      </c>
      <c r="M83" s="117">
        <v>20648.400000000001</v>
      </c>
      <c r="N83" s="117">
        <v>20648.400000000001</v>
      </c>
      <c r="O83" s="117">
        <v>20648.400000000001</v>
      </c>
      <c r="P83" s="117">
        <v>20648.400000000001</v>
      </c>
      <c r="Q83" s="117">
        <v>20648.400000000001</v>
      </c>
      <c r="R83" s="117">
        <v>20648.400000000001</v>
      </c>
      <c r="S83" s="117">
        <v>20648.400000000001</v>
      </c>
      <c r="T83" s="117">
        <v>20648.400000000001</v>
      </c>
      <c r="U83" s="117">
        <v>20648.400000000001</v>
      </c>
      <c r="V83" s="117">
        <v>20648.400000000001</v>
      </c>
      <c r="W83" s="117">
        <v>20648.400000000001</v>
      </c>
      <c r="X83" s="117">
        <v>20648.400000000001</v>
      </c>
      <c r="Y83" s="117">
        <v>20648.400000000001</v>
      </c>
      <c r="Z83" s="117">
        <v>20648.400000000001</v>
      </c>
      <c r="AA83" s="117">
        <v>20648.400000000001</v>
      </c>
    </row>
    <row r="84" spans="1:27" s="7" customFormat="1" ht="21" customHeight="1" x14ac:dyDescent="0.35">
      <c r="A84" s="14"/>
      <c r="B84" s="14"/>
      <c r="C84" s="8"/>
      <c r="D84" s="8"/>
      <c r="E84" s="8"/>
      <c r="F84" s="8"/>
      <c r="G84" s="142">
        <v>1126151100</v>
      </c>
      <c r="H84" s="52" t="s">
        <v>89</v>
      </c>
      <c r="I84" s="51">
        <v>132</v>
      </c>
      <c r="J84" s="51" t="s">
        <v>103</v>
      </c>
      <c r="K84" s="51">
        <v>2710</v>
      </c>
      <c r="L84" s="51" t="s">
        <v>53</v>
      </c>
      <c r="M84" s="117">
        <v>13440</v>
      </c>
      <c r="N84" s="117">
        <v>13440</v>
      </c>
      <c r="O84" s="117">
        <v>13440</v>
      </c>
      <c r="P84" s="117">
        <v>13440</v>
      </c>
      <c r="Q84" s="117">
        <v>13440</v>
      </c>
      <c r="R84" s="117">
        <v>13440</v>
      </c>
      <c r="S84" s="117">
        <v>13440</v>
      </c>
      <c r="T84" s="117">
        <v>13440</v>
      </c>
      <c r="U84" s="117">
        <v>13440</v>
      </c>
      <c r="V84" s="117">
        <v>13440</v>
      </c>
      <c r="W84" s="117">
        <v>13440</v>
      </c>
      <c r="X84" s="117">
        <v>13440</v>
      </c>
      <c r="Y84" s="117">
        <v>13440</v>
      </c>
      <c r="Z84" s="117">
        <v>13440</v>
      </c>
      <c r="AA84" s="117">
        <v>13440</v>
      </c>
    </row>
    <row r="85" spans="1:27" s="7" customFormat="1" ht="21" customHeight="1" x14ac:dyDescent="0.35">
      <c r="A85" s="14"/>
      <c r="B85" s="14"/>
      <c r="C85" s="8"/>
      <c r="D85" s="8"/>
      <c r="E85" s="8"/>
      <c r="F85" s="8"/>
      <c r="G85" s="142">
        <v>1126151100</v>
      </c>
      <c r="H85" s="52" t="s">
        <v>89</v>
      </c>
      <c r="I85" s="51">
        <v>132</v>
      </c>
      <c r="J85" s="51" t="s">
        <v>103</v>
      </c>
      <c r="K85" s="51">
        <v>2940</v>
      </c>
      <c r="L85" s="51" t="s">
        <v>87</v>
      </c>
      <c r="M85" s="117">
        <v>11400</v>
      </c>
      <c r="N85" s="117">
        <v>11400</v>
      </c>
      <c r="O85" s="117">
        <v>11400</v>
      </c>
      <c r="P85" s="117">
        <v>11400</v>
      </c>
      <c r="Q85" s="117">
        <v>11400</v>
      </c>
      <c r="R85" s="117">
        <v>11400</v>
      </c>
      <c r="S85" s="117">
        <v>11400</v>
      </c>
      <c r="T85" s="117">
        <v>11400</v>
      </c>
      <c r="U85" s="117">
        <v>11400</v>
      </c>
      <c r="V85" s="117">
        <v>11400</v>
      </c>
      <c r="W85" s="117">
        <v>11400</v>
      </c>
      <c r="X85" s="117">
        <v>11400</v>
      </c>
      <c r="Y85" s="117">
        <v>11400</v>
      </c>
      <c r="Z85" s="117">
        <v>11400</v>
      </c>
      <c r="AA85" s="117">
        <v>11400</v>
      </c>
    </row>
    <row r="86" spans="1:27" s="7" customFormat="1" ht="21" customHeight="1" x14ac:dyDescent="0.35">
      <c r="A86" s="14"/>
      <c r="B86" s="14"/>
      <c r="C86" s="8"/>
      <c r="D86" s="8"/>
      <c r="E86" s="8"/>
      <c r="F86" s="8"/>
      <c r="G86" s="142"/>
      <c r="H86" s="55" t="s">
        <v>60</v>
      </c>
      <c r="I86" s="51"/>
      <c r="J86" s="51"/>
      <c r="K86" s="51"/>
      <c r="L86" s="53"/>
      <c r="M86" s="120">
        <f>SUM(M77:M85)</f>
        <v>135408.4</v>
      </c>
      <c r="N86" s="120">
        <f>SUM(N77:N85)</f>
        <v>135408.4</v>
      </c>
      <c r="O86" s="120">
        <f t="shared" ref="O86:U86" si="184">SUM(O77:O85)</f>
        <v>135408.4</v>
      </c>
      <c r="P86" s="120">
        <f t="shared" si="184"/>
        <v>135408.4</v>
      </c>
      <c r="Q86" s="120">
        <f t="shared" si="184"/>
        <v>135408.4</v>
      </c>
      <c r="R86" s="120">
        <f t="shared" si="184"/>
        <v>135408.4</v>
      </c>
      <c r="S86" s="120">
        <f t="shared" si="184"/>
        <v>135408.4</v>
      </c>
      <c r="T86" s="120">
        <f t="shared" si="184"/>
        <v>135408.4</v>
      </c>
      <c r="U86" s="120">
        <f t="shared" si="184"/>
        <v>135408.4</v>
      </c>
      <c r="V86" s="120">
        <f>SUM(V77:V85)</f>
        <v>135408.4</v>
      </c>
      <c r="W86" s="120">
        <f t="shared" ref="W86" si="185">SUM(W77:W85)</f>
        <v>135408.4</v>
      </c>
      <c r="X86" s="120">
        <f t="shared" ref="X86" si="186">SUM(X77:X85)</f>
        <v>135408.4</v>
      </c>
      <c r="Y86" s="120">
        <f t="shared" ref="Y86" si="187">SUM(Y77:Y85)</f>
        <v>135408.4</v>
      </c>
      <c r="Z86" s="120">
        <f t="shared" ref="Z86" si="188">SUM(Z77:Z85)</f>
        <v>135408.4</v>
      </c>
      <c r="AA86" s="120">
        <f t="shared" ref="AA86" si="189">SUM(AA77:AA85)</f>
        <v>135408.4</v>
      </c>
    </row>
    <row r="87" spans="1:27" s="7" customFormat="1" ht="21" customHeight="1" x14ac:dyDescent="0.35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103</v>
      </c>
      <c r="K87" s="51">
        <v>3110</v>
      </c>
      <c r="L87" s="51" t="s">
        <v>20</v>
      </c>
      <c r="M87" s="117">
        <v>56000</v>
      </c>
      <c r="N87" s="117">
        <v>56000</v>
      </c>
      <c r="O87" s="117">
        <v>56000</v>
      </c>
      <c r="P87" s="117">
        <v>56000</v>
      </c>
      <c r="Q87" s="117">
        <v>56000</v>
      </c>
      <c r="R87" s="117">
        <v>56000</v>
      </c>
      <c r="S87" s="117">
        <v>56000</v>
      </c>
      <c r="T87" s="117">
        <v>56000</v>
      </c>
      <c r="U87" s="117">
        <v>56000</v>
      </c>
      <c r="V87" s="117">
        <v>56000</v>
      </c>
      <c r="W87" s="117">
        <v>56000</v>
      </c>
      <c r="X87" s="117">
        <v>56000</v>
      </c>
      <c r="Y87" s="117">
        <v>56000</v>
      </c>
      <c r="Z87" s="117">
        <v>56000</v>
      </c>
      <c r="AA87" s="117">
        <v>56000</v>
      </c>
    </row>
    <row r="88" spans="1:27" s="7" customFormat="1" ht="21" customHeight="1" x14ac:dyDescent="0.35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103</v>
      </c>
      <c r="K88" s="51">
        <v>3130</v>
      </c>
      <c r="L88" s="51" t="s">
        <v>21</v>
      </c>
      <c r="M88" s="117">
        <v>1440</v>
      </c>
      <c r="N88" s="117">
        <v>1440</v>
      </c>
      <c r="O88" s="117">
        <v>1440</v>
      </c>
      <c r="P88" s="117">
        <v>1440</v>
      </c>
      <c r="Q88" s="117">
        <v>1440</v>
      </c>
      <c r="R88" s="117">
        <v>1440</v>
      </c>
      <c r="S88" s="117">
        <v>1440</v>
      </c>
      <c r="T88" s="117">
        <v>1440</v>
      </c>
      <c r="U88" s="117">
        <v>1440</v>
      </c>
      <c r="V88" s="117">
        <v>1440</v>
      </c>
      <c r="W88" s="117">
        <v>1440</v>
      </c>
      <c r="X88" s="117">
        <v>1440</v>
      </c>
      <c r="Y88" s="117">
        <v>1440</v>
      </c>
      <c r="Z88" s="117">
        <v>1440</v>
      </c>
      <c r="AA88" s="117">
        <v>1440</v>
      </c>
    </row>
    <row r="89" spans="1:27" s="7" customFormat="1" ht="21" customHeight="1" x14ac:dyDescent="0.35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103</v>
      </c>
      <c r="K89" s="51">
        <v>3140</v>
      </c>
      <c r="L89" s="51" t="s">
        <v>22</v>
      </c>
      <c r="M89" s="117">
        <v>11328</v>
      </c>
      <c r="N89" s="117">
        <v>11328</v>
      </c>
      <c r="O89" s="117">
        <v>11328</v>
      </c>
      <c r="P89" s="117">
        <v>11328</v>
      </c>
      <c r="Q89" s="117">
        <v>11328</v>
      </c>
      <c r="R89" s="117">
        <v>11328</v>
      </c>
      <c r="S89" s="117">
        <v>11328</v>
      </c>
      <c r="T89" s="117">
        <v>11328</v>
      </c>
      <c r="U89" s="117">
        <v>11328</v>
      </c>
      <c r="V89" s="117">
        <v>11328</v>
      </c>
      <c r="W89" s="117">
        <v>11328</v>
      </c>
      <c r="X89" s="117">
        <v>11328</v>
      </c>
      <c r="Y89" s="117">
        <v>11328</v>
      </c>
      <c r="Z89" s="117">
        <v>11328</v>
      </c>
      <c r="AA89" s="117">
        <v>11328</v>
      </c>
    </row>
    <row r="90" spans="1:27" s="7" customFormat="1" ht="21" customHeight="1" x14ac:dyDescent="0.35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103</v>
      </c>
      <c r="K90" s="51">
        <v>3150</v>
      </c>
      <c r="L90" s="51" t="s">
        <v>23</v>
      </c>
      <c r="M90" s="117">
        <v>12000</v>
      </c>
      <c r="N90" s="117">
        <v>12000</v>
      </c>
      <c r="O90" s="117">
        <v>12000</v>
      </c>
      <c r="P90" s="117">
        <v>12000</v>
      </c>
      <c r="Q90" s="117">
        <v>12000</v>
      </c>
      <c r="R90" s="117">
        <v>12000</v>
      </c>
      <c r="S90" s="117">
        <v>12000</v>
      </c>
      <c r="T90" s="117">
        <v>12000</v>
      </c>
      <c r="U90" s="117">
        <v>12000</v>
      </c>
      <c r="V90" s="117">
        <v>12000</v>
      </c>
      <c r="W90" s="117">
        <v>12000</v>
      </c>
      <c r="X90" s="117">
        <v>12000</v>
      </c>
      <c r="Y90" s="117">
        <v>12000</v>
      </c>
      <c r="Z90" s="117">
        <v>12000</v>
      </c>
      <c r="AA90" s="117">
        <v>12000</v>
      </c>
    </row>
    <row r="91" spans="1:27" s="7" customFormat="1" ht="21" customHeight="1" x14ac:dyDescent="0.35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103</v>
      </c>
      <c r="K91" s="51">
        <v>3170</v>
      </c>
      <c r="L91" s="51" t="s">
        <v>24</v>
      </c>
      <c r="M91" s="117">
        <v>111200</v>
      </c>
      <c r="N91" s="117">
        <v>111200</v>
      </c>
      <c r="O91" s="117">
        <v>111200</v>
      </c>
      <c r="P91" s="117">
        <v>111200</v>
      </c>
      <c r="Q91" s="117">
        <v>111200</v>
      </c>
      <c r="R91" s="117">
        <v>111200</v>
      </c>
      <c r="S91" s="117">
        <v>111200</v>
      </c>
      <c r="T91" s="117">
        <v>111200</v>
      </c>
      <c r="U91" s="117">
        <v>111200</v>
      </c>
      <c r="V91" s="117">
        <v>111200</v>
      </c>
      <c r="W91" s="117">
        <v>111200</v>
      </c>
      <c r="X91" s="117">
        <v>111200</v>
      </c>
      <c r="Y91" s="117">
        <v>111200</v>
      </c>
      <c r="Z91" s="117">
        <v>111200</v>
      </c>
      <c r="AA91" s="117">
        <v>111200</v>
      </c>
    </row>
    <row r="92" spans="1:27" s="7" customFormat="1" ht="21" customHeight="1" x14ac:dyDescent="0.35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103</v>
      </c>
      <c r="K92" s="51">
        <v>3180</v>
      </c>
      <c r="L92" s="51" t="s">
        <v>25</v>
      </c>
      <c r="M92" s="117">
        <v>2000</v>
      </c>
      <c r="N92" s="117">
        <v>2000</v>
      </c>
      <c r="O92" s="117">
        <v>2000</v>
      </c>
      <c r="P92" s="117">
        <v>2000</v>
      </c>
      <c r="Q92" s="117">
        <v>2000</v>
      </c>
      <c r="R92" s="117">
        <v>2000</v>
      </c>
      <c r="S92" s="117">
        <v>2000</v>
      </c>
      <c r="T92" s="117">
        <v>2000</v>
      </c>
      <c r="U92" s="117">
        <v>2000</v>
      </c>
      <c r="V92" s="117">
        <v>2000</v>
      </c>
      <c r="W92" s="117">
        <v>2000</v>
      </c>
      <c r="X92" s="117">
        <v>2000</v>
      </c>
      <c r="Y92" s="117">
        <v>2000</v>
      </c>
      <c r="Z92" s="117">
        <v>2000</v>
      </c>
      <c r="AA92" s="117">
        <v>2000</v>
      </c>
    </row>
    <row r="93" spans="1:27" s="7" customFormat="1" ht="21" customHeight="1" x14ac:dyDescent="0.35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103</v>
      </c>
      <c r="K93" s="51">
        <v>3220</v>
      </c>
      <c r="L93" s="51" t="s">
        <v>26</v>
      </c>
      <c r="M93" s="117">
        <v>166059.696</v>
      </c>
      <c r="N93" s="117">
        <v>166059.696</v>
      </c>
      <c r="O93" s="117">
        <v>166059.696</v>
      </c>
      <c r="P93" s="117">
        <v>166059.696</v>
      </c>
      <c r="Q93" s="117">
        <v>166059.696</v>
      </c>
      <c r="R93" s="117">
        <v>166059.696</v>
      </c>
      <c r="S93" s="117">
        <v>166059.696</v>
      </c>
      <c r="T93" s="117">
        <v>166059.696</v>
      </c>
      <c r="U93" s="117">
        <v>166059.696</v>
      </c>
      <c r="V93" s="117">
        <v>166059.696</v>
      </c>
      <c r="W93" s="117">
        <v>166059.696</v>
      </c>
      <c r="X93" s="117">
        <v>166059.696</v>
      </c>
      <c r="Y93" s="117">
        <v>166059.696</v>
      </c>
      <c r="Z93" s="117">
        <v>166059.696</v>
      </c>
      <c r="AA93" s="117">
        <v>166059.696</v>
      </c>
    </row>
    <row r="94" spans="1:27" s="7" customFormat="1" ht="21" customHeight="1" x14ac:dyDescent="0.35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103</v>
      </c>
      <c r="K94" s="51">
        <v>3230</v>
      </c>
      <c r="L94" s="51" t="s">
        <v>150</v>
      </c>
      <c r="M94" s="117">
        <v>24000</v>
      </c>
      <c r="N94" s="117">
        <v>24000</v>
      </c>
      <c r="O94" s="117">
        <v>24000</v>
      </c>
      <c r="P94" s="117">
        <v>24000</v>
      </c>
      <c r="Q94" s="117">
        <v>24000</v>
      </c>
      <c r="R94" s="117">
        <v>24000</v>
      </c>
      <c r="S94" s="117">
        <v>24000</v>
      </c>
      <c r="T94" s="117">
        <v>24000</v>
      </c>
      <c r="U94" s="117">
        <v>24000</v>
      </c>
      <c r="V94" s="117">
        <v>24000</v>
      </c>
      <c r="W94" s="117">
        <v>24000</v>
      </c>
      <c r="X94" s="117">
        <v>24000</v>
      </c>
      <c r="Y94" s="117">
        <v>24000</v>
      </c>
      <c r="Z94" s="117">
        <v>24000</v>
      </c>
      <c r="AA94" s="117">
        <v>24000</v>
      </c>
    </row>
    <row r="95" spans="1:27" s="7" customFormat="1" ht="21" customHeight="1" x14ac:dyDescent="0.35">
      <c r="A95" s="14"/>
      <c r="B95" s="14"/>
      <c r="C95" s="8"/>
      <c r="D95" s="8"/>
      <c r="E95" s="8"/>
      <c r="F95" s="8"/>
      <c r="G95" s="142">
        <v>1126151100</v>
      </c>
      <c r="H95" s="52" t="s">
        <v>89</v>
      </c>
      <c r="I95" s="51">
        <v>132</v>
      </c>
      <c r="J95" s="51" t="s">
        <v>103</v>
      </c>
      <c r="K95" s="51">
        <v>3290</v>
      </c>
      <c r="L95" s="51" t="s">
        <v>27</v>
      </c>
      <c r="M95" s="117">
        <v>10000</v>
      </c>
      <c r="N95" s="117">
        <v>10000</v>
      </c>
      <c r="O95" s="117">
        <v>10000</v>
      </c>
      <c r="P95" s="117">
        <v>10000</v>
      </c>
      <c r="Q95" s="117">
        <v>10000</v>
      </c>
      <c r="R95" s="117">
        <v>10000</v>
      </c>
      <c r="S95" s="117">
        <v>10000</v>
      </c>
      <c r="T95" s="117">
        <v>10000</v>
      </c>
      <c r="U95" s="117">
        <v>10000</v>
      </c>
      <c r="V95" s="117">
        <v>10000</v>
      </c>
      <c r="W95" s="117">
        <v>10000</v>
      </c>
      <c r="X95" s="117">
        <v>10000</v>
      </c>
      <c r="Y95" s="117">
        <v>10000</v>
      </c>
      <c r="Z95" s="117">
        <v>10000</v>
      </c>
      <c r="AA95" s="117">
        <v>10000</v>
      </c>
    </row>
    <row r="96" spans="1:27" s="7" customFormat="1" ht="21" customHeight="1" x14ac:dyDescent="0.35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103</v>
      </c>
      <c r="K96" s="51">
        <v>3310</v>
      </c>
      <c r="L96" s="51" t="s">
        <v>28</v>
      </c>
      <c r="M96" s="117">
        <v>0</v>
      </c>
      <c r="N96" s="117">
        <v>0</v>
      </c>
      <c r="O96" s="117">
        <v>0</v>
      </c>
      <c r="P96" s="117">
        <v>0</v>
      </c>
      <c r="Q96" s="117">
        <v>0</v>
      </c>
      <c r="R96" s="117">
        <v>0</v>
      </c>
      <c r="S96" s="117">
        <v>0</v>
      </c>
      <c r="T96" s="117">
        <v>0</v>
      </c>
      <c r="U96" s="117">
        <v>0</v>
      </c>
      <c r="V96" s="117">
        <v>0</v>
      </c>
      <c r="W96" s="117">
        <v>0</v>
      </c>
      <c r="X96" s="117">
        <v>0</v>
      </c>
      <c r="Y96" s="117">
        <v>0</v>
      </c>
      <c r="Z96" s="117">
        <v>0</v>
      </c>
      <c r="AA96" s="117">
        <v>0</v>
      </c>
    </row>
    <row r="97" spans="1:27" s="7" customFormat="1" ht="21" customHeight="1" x14ac:dyDescent="0.35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103</v>
      </c>
      <c r="K97" s="51">
        <v>3360</v>
      </c>
      <c r="L97" s="51" t="s">
        <v>29</v>
      </c>
      <c r="M97" s="117">
        <v>7400</v>
      </c>
      <c r="N97" s="117">
        <v>7400</v>
      </c>
      <c r="O97" s="117">
        <v>7400</v>
      </c>
      <c r="P97" s="117">
        <v>7400</v>
      </c>
      <c r="Q97" s="117">
        <v>7400</v>
      </c>
      <c r="R97" s="117">
        <v>7400</v>
      </c>
      <c r="S97" s="117">
        <v>7400</v>
      </c>
      <c r="T97" s="117">
        <v>7400</v>
      </c>
      <c r="U97" s="117">
        <v>7400</v>
      </c>
      <c r="V97" s="117">
        <v>7400</v>
      </c>
      <c r="W97" s="117">
        <v>7400</v>
      </c>
      <c r="X97" s="117">
        <v>7400</v>
      </c>
      <c r="Y97" s="117">
        <v>7400</v>
      </c>
      <c r="Z97" s="117">
        <v>7400</v>
      </c>
      <c r="AA97" s="117">
        <v>7400</v>
      </c>
    </row>
    <row r="98" spans="1:27" s="7" customFormat="1" ht="21" customHeight="1" x14ac:dyDescent="0.35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103</v>
      </c>
      <c r="K98" s="51">
        <v>3380</v>
      </c>
      <c r="L98" s="51" t="s">
        <v>30</v>
      </c>
      <c r="M98" s="117">
        <v>1862.4</v>
      </c>
      <c r="N98" s="117">
        <v>1862.4</v>
      </c>
      <c r="O98" s="117">
        <v>1862.4</v>
      </c>
      <c r="P98" s="117">
        <v>1862.4</v>
      </c>
      <c r="Q98" s="117">
        <v>1862.4</v>
      </c>
      <c r="R98" s="117">
        <v>1862.4</v>
      </c>
      <c r="S98" s="117">
        <v>1862.4</v>
      </c>
      <c r="T98" s="117">
        <v>1862.4</v>
      </c>
      <c r="U98" s="117">
        <v>1862.4</v>
      </c>
      <c r="V98" s="117">
        <v>1862.4</v>
      </c>
      <c r="W98" s="117">
        <v>1862.4</v>
      </c>
      <c r="X98" s="117">
        <v>1862.4</v>
      </c>
      <c r="Y98" s="117">
        <v>1862.4</v>
      </c>
      <c r="Z98" s="117">
        <v>1862.4</v>
      </c>
      <c r="AA98" s="117">
        <v>1862.4</v>
      </c>
    </row>
    <row r="99" spans="1:27" s="7" customFormat="1" ht="21" customHeight="1" x14ac:dyDescent="0.35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103</v>
      </c>
      <c r="K99" s="51">
        <v>3390</v>
      </c>
      <c r="L99" s="51" t="s">
        <v>56</v>
      </c>
      <c r="M99" s="117">
        <v>5731999.21</v>
      </c>
      <c r="N99" s="117">
        <v>5731999.21</v>
      </c>
      <c r="O99" s="117">
        <v>5731999.21</v>
      </c>
      <c r="P99" s="117">
        <v>5731999.21</v>
      </c>
      <c r="Q99" s="117">
        <v>5731999.21</v>
      </c>
      <c r="R99" s="117">
        <v>5731999.21</v>
      </c>
      <c r="S99" s="117">
        <v>5731999.21</v>
      </c>
      <c r="T99" s="117">
        <v>5731999.21</v>
      </c>
      <c r="U99" s="117">
        <v>5731999.21</v>
      </c>
      <c r="V99" s="117">
        <v>5731999.21</v>
      </c>
      <c r="W99" s="117">
        <v>5731999.21</v>
      </c>
      <c r="X99" s="117">
        <v>5731999.21</v>
      </c>
      <c r="Y99" s="117">
        <v>5731999.21</v>
      </c>
      <c r="Z99" s="117">
        <v>5731999.21</v>
      </c>
      <c r="AA99" s="117">
        <v>5731999.21</v>
      </c>
    </row>
    <row r="100" spans="1:27" s="7" customFormat="1" ht="21" customHeight="1" x14ac:dyDescent="0.35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103</v>
      </c>
      <c r="K100" s="51">
        <v>3410</v>
      </c>
      <c r="L100" s="63" t="s">
        <v>31</v>
      </c>
      <c r="M100" s="117">
        <v>3840</v>
      </c>
      <c r="N100" s="117">
        <v>3840</v>
      </c>
      <c r="O100" s="117">
        <v>3840</v>
      </c>
      <c r="P100" s="117">
        <v>3840</v>
      </c>
      <c r="Q100" s="117">
        <v>3840</v>
      </c>
      <c r="R100" s="117">
        <v>3840</v>
      </c>
      <c r="S100" s="117">
        <v>3840</v>
      </c>
      <c r="T100" s="117">
        <v>3840</v>
      </c>
      <c r="U100" s="117">
        <v>3840</v>
      </c>
      <c r="V100" s="117">
        <v>3840</v>
      </c>
      <c r="W100" s="117">
        <v>3840</v>
      </c>
      <c r="X100" s="117">
        <v>3840</v>
      </c>
      <c r="Y100" s="117">
        <v>3840</v>
      </c>
      <c r="Z100" s="117">
        <v>3840</v>
      </c>
      <c r="AA100" s="117">
        <v>3840</v>
      </c>
    </row>
    <row r="101" spans="1:27" s="7" customFormat="1" ht="21" customHeight="1" x14ac:dyDescent="0.35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103</v>
      </c>
      <c r="K101" s="51">
        <v>3450</v>
      </c>
      <c r="L101" s="63" t="s">
        <v>70</v>
      </c>
      <c r="M101" s="117">
        <v>12012</v>
      </c>
      <c r="N101" s="117">
        <v>12012</v>
      </c>
      <c r="O101" s="117">
        <v>12012</v>
      </c>
      <c r="P101" s="117">
        <v>12012</v>
      </c>
      <c r="Q101" s="117">
        <v>12012</v>
      </c>
      <c r="R101" s="117">
        <v>12012</v>
      </c>
      <c r="S101" s="117">
        <v>12012</v>
      </c>
      <c r="T101" s="117">
        <v>12012</v>
      </c>
      <c r="U101" s="117">
        <v>12012</v>
      </c>
      <c r="V101" s="117">
        <v>12012</v>
      </c>
      <c r="W101" s="117">
        <v>12012</v>
      </c>
      <c r="X101" s="117">
        <v>12012</v>
      </c>
      <c r="Y101" s="117">
        <v>12012</v>
      </c>
      <c r="Z101" s="117">
        <v>12012</v>
      </c>
      <c r="AA101" s="117">
        <v>12012</v>
      </c>
    </row>
    <row r="102" spans="1:27" s="7" customFormat="1" ht="21" customHeight="1" x14ac:dyDescent="0.35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103</v>
      </c>
      <c r="K102" s="51">
        <v>3510</v>
      </c>
      <c r="L102" s="51" t="s">
        <v>32</v>
      </c>
      <c r="M102" s="117">
        <v>10000</v>
      </c>
      <c r="N102" s="117">
        <v>10000</v>
      </c>
      <c r="O102" s="117">
        <v>10000</v>
      </c>
      <c r="P102" s="117">
        <v>10000</v>
      </c>
      <c r="Q102" s="117">
        <v>10000</v>
      </c>
      <c r="R102" s="117">
        <v>10000</v>
      </c>
      <c r="S102" s="117">
        <v>10000</v>
      </c>
      <c r="T102" s="117">
        <v>10000</v>
      </c>
      <c r="U102" s="117">
        <v>10000</v>
      </c>
      <c r="V102" s="117">
        <v>10000</v>
      </c>
      <c r="W102" s="117">
        <v>10000</v>
      </c>
      <c r="X102" s="117">
        <v>10000</v>
      </c>
      <c r="Y102" s="117">
        <v>10000</v>
      </c>
      <c r="Z102" s="117">
        <v>10000</v>
      </c>
      <c r="AA102" s="117">
        <v>10000</v>
      </c>
    </row>
    <row r="103" spans="1:27" s="7" customFormat="1" ht="21" customHeight="1" x14ac:dyDescent="0.35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103</v>
      </c>
      <c r="K103" s="51">
        <v>3520</v>
      </c>
      <c r="L103" s="51" t="s">
        <v>33</v>
      </c>
      <c r="M103" s="117">
        <v>6000</v>
      </c>
      <c r="N103" s="117">
        <v>6000</v>
      </c>
      <c r="O103" s="117">
        <v>6000</v>
      </c>
      <c r="P103" s="117">
        <v>6000</v>
      </c>
      <c r="Q103" s="117">
        <v>6000</v>
      </c>
      <c r="R103" s="117">
        <v>6000</v>
      </c>
      <c r="S103" s="117">
        <v>6000</v>
      </c>
      <c r="T103" s="117">
        <v>6000</v>
      </c>
      <c r="U103" s="117">
        <v>6000</v>
      </c>
      <c r="V103" s="117">
        <v>6000</v>
      </c>
      <c r="W103" s="117">
        <v>6000</v>
      </c>
      <c r="X103" s="117">
        <v>6000</v>
      </c>
      <c r="Y103" s="117">
        <v>6000</v>
      </c>
      <c r="Z103" s="117">
        <v>6000</v>
      </c>
      <c r="AA103" s="117">
        <v>6000</v>
      </c>
    </row>
    <row r="104" spans="1:27" s="7" customFormat="1" ht="21" customHeight="1" x14ac:dyDescent="0.35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103</v>
      </c>
      <c r="K104" s="51">
        <v>3530</v>
      </c>
      <c r="L104" s="51" t="s">
        <v>34</v>
      </c>
      <c r="M104" s="117">
        <v>18000</v>
      </c>
      <c r="N104" s="117">
        <v>18000</v>
      </c>
      <c r="O104" s="117">
        <v>18000</v>
      </c>
      <c r="P104" s="117">
        <v>18000</v>
      </c>
      <c r="Q104" s="117">
        <v>18000</v>
      </c>
      <c r="R104" s="117">
        <v>18000</v>
      </c>
      <c r="S104" s="117">
        <v>18000</v>
      </c>
      <c r="T104" s="117">
        <v>18000</v>
      </c>
      <c r="U104" s="117">
        <v>18000</v>
      </c>
      <c r="V104" s="117">
        <v>18000</v>
      </c>
      <c r="W104" s="117">
        <v>18000</v>
      </c>
      <c r="X104" s="117">
        <v>18000</v>
      </c>
      <c r="Y104" s="117">
        <v>18000</v>
      </c>
      <c r="Z104" s="117">
        <v>18000</v>
      </c>
      <c r="AA104" s="117">
        <v>18000</v>
      </c>
    </row>
    <row r="105" spans="1:27" s="7" customFormat="1" ht="21" customHeight="1" x14ac:dyDescent="0.35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103</v>
      </c>
      <c r="K105" s="51">
        <v>3550</v>
      </c>
      <c r="L105" s="51" t="s">
        <v>35</v>
      </c>
      <c r="M105" s="117">
        <v>22000</v>
      </c>
      <c r="N105" s="117">
        <v>22000</v>
      </c>
      <c r="O105" s="117">
        <v>22000</v>
      </c>
      <c r="P105" s="117">
        <v>22000</v>
      </c>
      <c r="Q105" s="117">
        <v>22000</v>
      </c>
      <c r="R105" s="117">
        <v>22000</v>
      </c>
      <c r="S105" s="117">
        <v>22000</v>
      </c>
      <c r="T105" s="117">
        <v>22000</v>
      </c>
      <c r="U105" s="117">
        <v>22000</v>
      </c>
      <c r="V105" s="117">
        <v>22000</v>
      </c>
      <c r="W105" s="117">
        <v>22000</v>
      </c>
      <c r="X105" s="117">
        <v>22000</v>
      </c>
      <c r="Y105" s="117">
        <v>22000</v>
      </c>
      <c r="Z105" s="117">
        <v>22000</v>
      </c>
      <c r="AA105" s="117">
        <v>22000</v>
      </c>
    </row>
    <row r="106" spans="1:27" s="7" customFormat="1" ht="21" customHeight="1" x14ac:dyDescent="0.35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103</v>
      </c>
      <c r="K106" s="51">
        <v>3570</v>
      </c>
      <c r="L106" s="51" t="s">
        <v>36</v>
      </c>
      <c r="M106" s="117">
        <v>16000</v>
      </c>
      <c r="N106" s="117">
        <v>16000</v>
      </c>
      <c r="O106" s="117">
        <v>16000</v>
      </c>
      <c r="P106" s="117">
        <v>16000</v>
      </c>
      <c r="Q106" s="117">
        <v>16000</v>
      </c>
      <c r="R106" s="117">
        <v>16000</v>
      </c>
      <c r="S106" s="117">
        <v>16000</v>
      </c>
      <c r="T106" s="117">
        <v>16000</v>
      </c>
      <c r="U106" s="117">
        <v>16000</v>
      </c>
      <c r="V106" s="117">
        <v>16000</v>
      </c>
      <c r="W106" s="117">
        <v>16000</v>
      </c>
      <c r="X106" s="117">
        <v>16000</v>
      </c>
      <c r="Y106" s="117">
        <v>16000</v>
      </c>
      <c r="Z106" s="117">
        <v>16000</v>
      </c>
      <c r="AA106" s="117">
        <v>16000</v>
      </c>
    </row>
    <row r="107" spans="1:27" s="7" customFormat="1" ht="21" customHeight="1" x14ac:dyDescent="0.35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103</v>
      </c>
      <c r="K107" s="51">
        <v>3610</v>
      </c>
      <c r="L107" s="51" t="s">
        <v>37</v>
      </c>
      <c r="M107" s="117">
        <v>18000</v>
      </c>
      <c r="N107" s="117">
        <v>18000</v>
      </c>
      <c r="O107" s="117">
        <v>18000</v>
      </c>
      <c r="P107" s="117">
        <v>18000</v>
      </c>
      <c r="Q107" s="117">
        <v>18000</v>
      </c>
      <c r="R107" s="117">
        <v>18000</v>
      </c>
      <c r="S107" s="117">
        <v>18000</v>
      </c>
      <c r="T107" s="117">
        <v>18000</v>
      </c>
      <c r="U107" s="117">
        <v>18000</v>
      </c>
      <c r="V107" s="117">
        <v>18000</v>
      </c>
      <c r="W107" s="117">
        <v>18000</v>
      </c>
      <c r="X107" s="117">
        <v>18000</v>
      </c>
      <c r="Y107" s="117">
        <v>18000</v>
      </c>
      <c r="Z107" s="117">
        <v>18000</v>
      </c>
      <c r="AA107" s="117">
        <v>18000</v>
      </c>
    </row>
    <row r="108" spans="1:27" s="7" customFormat="1" ht="21" customHeight="1" x14ac:dyDescent="0.35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103</v>
      </c>
      <c r="K108" s="51">
        <v>3710</v>
      </c>
      <c r="L108" s="51" t="s">
        <v>118</v>
      </c>
      <c r="M108" s="117">
        <v>17600</v>
      </c>
      <c r="N108" s="117">
        <v>17600</v>
      </c>
      <c r="O108" s="117">
        <v>17600</v>
      </c>
      <c r="P108" s="117">
        <v>17600</v>
      </c>
      <c r="Q108" s="117">
        <v>17600</v>
      </c>
      <c r="R108" s="117">
        <v>17600</v>
      </c>
      <c r="S108" s="117">
        <v>17600</v>
      </c>
      <c r="T108" s="117">
        <v>17600</v>
      </c>
      <c r="U108" s="117">
        <v>17600</v>
      </c>
      <c r="V108" s="117">
        <v>17600</v>
      </c>
      <c r="W108" s="117">
        <v>17600</v>
      </c>
      <c r="X108" s="117">
        <v>17600</v>
      </c>
      <c r="Y108" s="117">
        <v>17600</v>
      </c>
      <c r="Z108" s="117">
        <v>17600</v>
      </c>
      <c r="AA108" s="117">
        <v>17600</v>
      </c>
    </row>
    <row r="109" spans="1:27" s="7" customFormat="1" ht="21" customHeight="1" x14ac:dyDescent="0.35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103</v>
      </c>
      <c r="K109" s="51">
        <v>3720</v>
      </c>
      <c r="L109" s="51" t="s">
        <v>38</v>
      </c>
      <c r="M109" s="117">
        <v>14000</v>
      </c>
      <c r="N109" s="117">
        <v>14000</v>
      </c>
      <c r="O109" s="117">
        <v>14000</v>
      </c>
      <c r="P109" s="117">
        <v>14000</v>
      </c>
      <c r="Q109" s="117">
        <v>14000</v>
      </c>
      <c r="R109" s="117">
        <v>14000</v>
      </c>
      <c r="S109" s="117">
        <v>14000</v>
      </c>
      <c r="T109" s="117">
        <v>14000</v>
      </c>
      <c r="U109" s="117">
        <v>14000</v>
      </c>
      <c r="V109" s="117">
        <v>14000</v>
      </c>
      <c r="W109" s="117">
        <v>14000</v>
      </c>
      <c r="X109" s="117">
        <v>14000</v>
      </c>
      <c r="Y109" s="117">
        <v>14000</v>
      </c>
      <c r="Z109" s="117">
        <v>14000</v>
      </c>
      <c r="AA109" s="117">
        <v>14000</v>
      </c>
    </row>
    <row r="110" spans="1:27" s="7" customFormat="1" ht="21" customHeight="1" x14ac:dyDescent="0.35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103</v>
      </c>
      <c r="K110" s="51">
        <v>3750</v>
      </c>
      <c r="L110" s="51" t="s">
        <v>39</v>
      </c>
      <c r="M110" s="117">
        <v>30000</v>
      </c>
      <c r="N110" s="117">
        <v>30000</v>
      </c>
      <c r="O110" s="117">
        <v>30000</v>
      </c>
      <c r="P110" s="117">
        <v>30000</v>
      </c>
      <c r="Q110" s="117">
        <v>30000</v>
      </c>
      <c r="R110" s="117">
        <v>30000</v>
      </c>
      <c r="S110" s="117">
        <v>30000</v>
      </c>
      <c r="T110" s="117">
        <v>30000</v>
      </c>
      <c r="U110" s="117">
        <v>30000</v>
      </c>
      <c r="V110" s="117">
        <v>30000</v>
      </c>
      <c r="W110" s="117">
        <v>30000</v>
      </c>
      <c r="X110" s="117">
        <v>30000</v>
      </c>
      <c r="Y110" s="117">
        <v>30000</v>
      </c>
      <c r="Z110" s="117">
        <v>30000</v>
      </c>
      <c r="AA110" s="117">
        <v>30000</v>
      </c>
    </row>
    <row r="111" spans="1:27" s="7" customFormat="1" ht="21" customHeight="1" x14ac:dyDescent="0.35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103</v>
      </c>
      <c r="K111" s="51">
        <v>3790</v>
      </c>
      <c r="L111" s="51" t="s">
        <v>40</v>
      </c>
      <c r="M111" s="117">
        <v>10000</v>
      </c>
      <c r="N111" s="117">
        <v>10000</v>
      </c>
      <c r="O111" s="117">
        <v>10000</v>
      </c>
      <c r="P111" s="117">
        <v>10000</v>
      </c>
      <c r="Q111" s="117">
        <v>10000</v>
      </c>
      <c r="R111" s="117">
        <v>10000</v>
      </c>
      <c r="S111" s="117">
        <v>10000</v>
      </c>
      <c r="T111" s="117">
        <v>10000</v>
      </c>
      <c r="U111" s="117">
        <v>10000</v>
      </c>
      <c r="V111" s="117">
        <v>10000</v>
      </c>
      <c r="W111" s="117">
        <v>10000</v>
      </c>
      <c r="X111" s="117">
        <v>10000</v>
      </c>
      <c r="Y111" s="117">
        <v>10000</v>
      </c>
      <c r="Z111" s="117">
        <v>10000</v>
      </c>
      <c r="AA111" s="117">
        <v>10000</v>
      </c>
    </row>
    <row r="112" spans="1:27" s="7" customFormat="1" ht="21" customHeight="1" x14ac:dyDescent="0.35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103</v>
      </c>
      <c r="K112" s="51">
        <v>3820</v>
      </c>
      <c r="L112" s="51" t="s">
        <v>41</v>
      </c>
      <c r="M112" s="117">
        <v>31500</v>
      </c>
      <c r="N112" s="117">
        <v>31500</v>
      </c>
      <c r="O112" s="117">
        <v>31500</v>
      </c>
      <c r="P112" s="117">
        <v>31500</v>
      </c>
      <c r="Q112" s="117">
        <v>31500</v>
      </c>
      <c r="R112" s="117">
        <v>31500</v>
      </c>
      <c r="S112" s="117">
        <v>31500</v>
      </c>
      <c r="T112" s="117">
        <v>31500</v>
      </c>
      <c r="U112" s="117">
        <v>31500</v>
      </c>
      <c r="V112" s="117">
        <v>31500</v>
      </c>
      <c r="W112" s="117">
        <v>31500</v>
      </c>
      <c r="X112" s="117">
        <v>31500</v>
      </c>
      <c r="Y112" s="117">
        <v>31500</v>
      </c>
      <c r="Z112" s="117">
        <v>31500</v>
      </c>
      <c r="AA112" s="117">
        <v>31500</v>
      </c>
    </row>
    <row r="113" spans="1:27" s="7" customFormat="1" ht="21" customHeight="1" x14ac:dyDescent="0.35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103</v>
      </c>
      <c r="K113" s="51">
        <v>3830</v>
      </c>
      <c r="L113" s="51" t="s">
        <v>79</v>
      </c>
      <c r="M113" s="117">
        <v>0</v>
      </c>
      <c r="N113" s="117">
        <v>0</v>
      </c>
      <c r="O113" s="117">
        <v>0</v>
      </c>
      <c r="P113" s="117">
        <v>0</v>
      </c>
      <c r="Q113" s="117">
        <v>0</v>
      </c>
      <c r="R113" s="117">
        <v>0</v>
      </c>
      <c r="S113" s="117">
        <v>0</v>
      </c>
      <c r="T113" s="117">
        <v>0</v>
      </c>
      <c r="U113" s="117">
        <v>0</v>
      </c>
      <c r="V113" s="117">
        <v>0</v>
      </c>
      <c r="W113" s="117">
        <v>0</v>
      </c>
      <c r="X113" s="117">
        <v>0</v>
      </c>
      <c r="Y113" s="117">
        <v>0</v>
      </c>
      <c r="Z113" s="117">
        <v>0</v>
      </c>
      <c r="AA113" s="117">
        <v>0</v>
      </c>
    </row>
    <row r="114" spans="1:27" s="7" customFormat="1" ht="21" customHeight="1" x14ac:dyDescent="0.35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103</v>
      </c>
      <c r="K114" s="51">
        <v>3920</v>
      </c>
      <c r="L114" s="51" t="s">
        <v>80</v>
      </c>
      <c r="M114" s="117">
        <v>24400</v>
      </c>
      <c r="N114" s="117">
        <v>24400</v>
      </c>
      <c r="O114" s="117">
        <v>24400</v>
      </c>
      <c r="P114" s="117">
        <v>24400</v>
      </c>
      <c r="Q114" s="117">
        <v>24400</v>
      </c>
      <c r="R114" s="117">
        <v>24400</v>
      </c>
      <c r="S114" s="117">
        <v>24400</v>
      </c>
      <c r="T114" s="117">
        <v>24400</v>
      </c>
      <c r="U114" s="117">
        <v>24400</v>
      </c>
      <c r="V114" s="117">
        <v>24400</v>
      </c>
      <c r="W114" s="117">
        <v>24400</v>
      </c>
      <c r="X114" s="117">
        <v>24400</v>
      </c>
      <c r="Y114" s="117">
        <v>24400</v>
      </c>
      <c r="Z114" s="117">
        <v>24400</v>
      </c>
      <c r="AA114" s="117">
        <v>24400</v>
      </c>
    </row>
    <row r="115" spans="1:27" s="7" customFormat="1" ht="21" customHeight="1" x14ac:dyDescent="0.35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103</v>
      </c>
      <c r="K115" s="51">
        <v>3960</v>
      </c>
      <c r="L115" s="51" t="s">
        <v>42</v>
      </c>
      <c r="M115" s="117">
        <v>2720</v>
      </c>
      <c r="N115" s="117">
        <v>2720</v>
      </c>
      <c r="O115" s="117">
        <v>2720</v>
      </c>
      <c r="P115" s="117">
        <v>2720</v>
      </c>
      <c r="Q115" s="117">
        <v>2720</v>
      </c>
      <c r="R115" s="117">
        <v>2720</v>
      </c>
      <c r="S115" s="117">
        <v>2720</v>
      </c>
      <c r="T115" s="117">
        <v>2720</v>
      </c>
      <c r="U115" s="117">
        <v>2720</v>
      </c>
      <c r="V115" s="117">
        <v>2720</v>
      </c>
      <c r="W115" s="117">
        <v>2720</v>
      </c>
      <c r="X115" s="117">
        <v>2720</v>
      </c>
      <c r="Y115" s="117">
        <v>2720</v>
      </c>
      <c r="Z115" s="117">
        <v>2720</v>
      </c>
      <c r="AA115" s="117">
        <v>2720</v>
      </c>
    </row>
    <row r="116" spans="1:27" s="7" customFormat="1" ht="21" customHeight="1" x14ac:dyDescent="0.35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103</v>
      </c>
      <c r="K116" s="51">
        <v>3980</v>
      </c>
      <c r="L116" s="51" t="s">
        <v>43</v>
      </c>
      <c r="M116" s="117">
        <v>0</v>
      </c>
      <c r="N116" s="117">
        <v>0</v>
      </c>
      <c r="O116" s="117">
        <v>0</v>
      </c>
      <c r="P116" s="117">
        <v>0</v>
      </c>
      <c r="Q116" s="117">
        <v>0</v>
      </c>
      <c r="R116" s="117">
        <v>0</v>
      </c>
      <c r="S116" s="117">
        <v>0</v>
      </c>
      <c r="T116" s="117">
        <v>0</v>
      </c>
      <c r="U116" s="117">
        <v>0</v>
      </c>
      <c r="V116" s="117">
        <v>0</v>
      </c>
      <c r="W116" s="117">
        <v>0</v>
      </c>
      <c r="X116" s="117">
        <v>0</v>
      </c>
      <c r="Y116" s="117">
        <v>0</v>
      </c>
      <c r="Z116" s="117">
        <v>0</v>
      </c>
      <c r="AA116" s="117">
        <v>0</v>
      </c>
    </row>
    <row r="117" spans="1:27" s="7" customFormat="1" ht="21" customHeight="1" x14ac:dyDescent="0.35">
      <c r="A117" s="14"/>
      <c r="B117" s="14"/>
      <c r="C117" s="8"/>
      <c r="D117" s="8"/>
      <c r="E117" s="8"/>
      <c r="F117" s="8"/>
      <c r="G117" s="148"/>
      <c r="H117" s="53" t="s">
        <v>59</v>
      </c>
      <c r="I117" s="53"/>
      <c r="J117" s="53"/>
      <c r="K117" s="53"/>
      <c r="L117" s="55"/>
      <c r="M117" s="116">
        <f>SUM(M87:M116)</f>
        <v>6371361.3059999999</v>
      </c>
      <c r="N117" s="116">
        <f>SUM(N87:N116)</f>
        <v>6371361.3059999999</v>
      </c>
      <c r="O117" s="116">
        <f t="shared" ref="O117:U117" si="190">SUM(O87:O116)</f>
        <v>6371361.3059999999</v>
      </c>
      <c r="P117" s="116">
        <f t="shared" si="190"/>
        <v>6371361.3059999999</v>
      </c>
      <c r="Q117" s="116">
        <f t="shared" si="190"/>
        <v>6371361.3059999999</v>
      </c>
      <c r="R117" s="116">
        <f t="shared" si="190"/>
        <v>6371361.3059999999</v>
      </c>
      <c r="S117" s="116">
        <f t="shared" si="190"/>
        <v>6371361.3059999999</v>
      </c>
      <c r="T117" s="116">
        <f t="shared" si="190"/>
        <v>6371361.3059999999</v>
      </c>
      <c r="U117" s="116">
        <f t="shared" si="190"/>
        <v>6371361.3059999999</v>
      </c>
      <c r="V117" s="116">
        <f>SUM(V87:V116)</f>
        <v>6371361.3059999999</v>
      </c>
      <c r="W117" s="116">
        <f t="shared" ref="W117" si="191">SUM(W87:W116)</f>
        <v>6371361.3059999999</v>
      </c>
      <c r="X117" s="116">
        <f t="shared" ref="X117" si="192">SUM(X87:X116)</f>
        <v>6371361.3059999999</v>
      </c>
      <c r="Y117" s="116">
        <f t="shared" ref="Y117" si="193">SUM(Y87:Y116)</f>
        <v>6371361.3059999999</v>
      </c>
      <c r="Z117" s="116">
        <f t="shared" ref="Z117" si="194">SUM(Z87:Z116)</f>
        <v>6371361.3059999999</v>
      </c>
      <c r="AA117" s="116">
        <f t="shared" ref="AA117" si="195">SUM(AA87:AA116)</f>
        <v>6371361.3059999999</v>
      </c>
    </row>
    <row r="118" spans="1:27" s="7" customFormat="1" ht="21" customHeight="1" x14ac:dyDescent="0.35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103</v>
      </c>
      <c r="K118" s="51">
        <v>5110</v>
      </c>
      <c r="L118" s="51" t="s">
        <v>77</v>
      </c>
      <c r="M118" s="117">
        <v>15000</v>
      </c>
      <c r="N118" s="117">
        <v>15000</v>
      </c>
      <c r="O118" s="117">
        <v>15000</v>
      </c>
      <c r="P118" s="117">
        <v>15000</v>
      </c>
      <c r="Q118" s="117">
        <v>15000</v>
      </c>
      <c r="R118" s="117">
        <v>15000</v>
      </c>
      <c r="S118" s="117">
        <v>15000</v>
      </c>
      <c r="T118" s="117">
        <v>15000</v>
      </c>
      <c r="U118" s="117">
        <v>15000</v>
      </c>
      <c r="V118" s="117">
        <v>15000</v>
      </c>
      <c r="W118" s="117">
        <v>15000</v>
      </c>
      <c r="X118" s="117">
        <v>15000</v>
      </c>
      <c r="Y118" s="117">
        <v>15000</v>
      </c>
      <c r="Z118" s="117">
        <v>15000</v>
      </c>
      <c r="AA118" s="117">
        <v>15000</v>
      </c>
    </row>
    <row r="119" spans="1:27" s="7" customFormat="1" ht="21" customHeight="1" x14ac:dyDescent="0.35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103</v>
      </c>
      <c r="K119" s="51">
        <v>5150</v>
      </c>
      <c r="L119" s="51" t="s">
        <v>46</v>
      </c>
      <c r="M119" s="117">
        <v>15000</v>
      </c>
      <c r="N119" s="117">
        <v>15000</v>
      </c>
      <c r="O119" s="117">
        <v>15000</v>
      </c>
      <c r="P119" s="117">
        <v>15000</v>
      </c>
      <c r="Q119" s="117">
        <v>15000</v>
      </c>
      <c r="R119" s="117">
        <v>15000</v>
      </c>
      <c r="S119" s="117">
        <v>15000</v>
      </c>
      <c r="T119" s="117">
        <v>15000</v>
      </c>
      <c r="U119" s="117">
        <v>15000</v>
      </c>
      <c r="V119" s="117">
        <v>15000</v>
      </c>
      <c r="W119" s="117">
        <v>15000</v>
      </c>
      <c r="X119" s="117">
        <v>15000</v>
      </c>
      <c r="Y119" s="117">
        <v>15000</v>
      </c>
      <c r="Z119" s="117">
        <v>15000</v>
      </c>
      <c r="AA119" s="117">
        <v>15000</v>
      </c>
    </row>
    <row r="120" spans="1:27" s="7" customFormat="1" ht="21" customHeight="1" x14ac:dyDescent="0.35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103</v>
      </c>
      <c r="K120" s="51">
        <v>5910</v>
      </c>
      <c r="L120" s="51" t="s">
        <v>44</v>
      </c>
      <c r="M120" s="117">
        <v>35000</v>
      </c>
      <c r="N120" s="117">
        <v>35000</v>
      </c>
      <c r="O120" s="117">
        <v>35000</v>
      </c>
      <c r="P120" s="117">
        <v>35000</v>
      </c>
      <c r="Q120" s="117">
        <v>35000</v>
      </c>
      <c r="R120" s="117">
        <v>35000</v>
      </c>
      <c r="S120" s="117">
        <v>35000</v>
      </c>
      <c r="T120" s="117">
        <v>35000</v>
      </c>
      <c r="U120" s="117">
        <v>35000</v>
      </c>
      <c r="V120" s="117">
        <v>35000</v>
      </c>
      <c r="W120" s="117">
        <v>35000</v>
      </c>
      <c r="X120" s="117">
        <v>35000</v>
      </c>
      <c r="Y120" s="117">
        <v>35000</v>
      </c>
      <c r="Z120" s="117">
        <v>35000</v>
      </c>
      <c r="AA120" s="117">
        <v>35000</v>
      </c>
    </row>
    <row r="121" spans="1:27" s="7" customFormat="1" ht="21" customHeight="1" x14ac:dyDescent="0.35">
      <c r="A121" s="14"/>
      <c r="B121" s="14"/>
      <c r="C121" s="8"/>
      <c r="D121" s="8"/>
      <c r="E121" s="8"/>
      <c r="F121" s="8"/>
      <c r="G121" s="142"/>
      <c r="H121" s="53" t="s">
        <v>62</v>
      </c>
      <c r="I121" s="53"/>
      <c r="J121" s="53"/>
      <c r="K121" s="53"/>
      <c r="L121" s="55"/>
      <c r="M121" s="116">
        <f>SUM(M118:M120)</f>
        <v>65000</v>
      </c>
      <c r="N121" s="116">
        <f>SUM(N118:N120)</f>
        <v>65000</v>
      </c>
      <c r="O121" s="116">
        <f t="shared" ref="O121:U121" si="196">SUM(O118:O120)</f>
        <v>65000</v>
      </c>
      <c r="P121" s="116">
        <f t="shared" si="196"/>
        <v>65000</v>
      </c>
      <c r="Q121" s="116">
        <f t="shared" si="196"/>
        <v>65000</v>
      </c>
      <c r="R121" s="116">
        <f t="shared" si="196"/>
        <v>65000</v>
      </c>
      <c r="S121" s="116">
        <f t="shared" si="196"/>
        <v>65000</v>
      </c>
      <c r="T121" s="116">
        <f t="shared" si="196"/>
        <v>65000</v>
      </c>
      <c r="U121" s="116">
        <f t="shared" si="196"/>
        <v>65000</v>
      </c>
      <c r="V121" s="116">
        <f>SUM(V118:V120)</f>
        <v>65000</v>
      </c>
      <c r="W121" s="116">
        <f t="shared" ref="W121" si="197">SUM(W118:W120)</f>
        <v>65000</v>
      </c>
      <c r="X121" s="116">
        <f t="shared" ref="X121" si="198">SUM(X118:X120)</f>
        <v>65000</v>
      </c>
      <c r="Y121" s="116">
        <f t="shared" ref="Y121" si="199">SUM(Y118:Y120)</f>
        <v>65000</v>
      </c>
      <c r="Z121" s="116">
        <f t="shared" ref="Z121" si="200">SUM(Z118:Z120)</f>
        <v>65000</v>
      </c>
      <c r="AA121" s="116">
        <f t="shared" ref="AA121" si="201">SUM(AA118:AA120)</f>
        <v>65000</v>
      </c>
    </row>
    <row r="122" spans="1:27" ht="21" customHeight="1" x14ac:dyDescent="0.35">
      <c r="A122" s="8"/>
      <c r="B122" s="8"/>
      <c r="C122" s="28"/>
      <c r="D122" s="28"/>
      <c r="E122" s="189">
        <v>2</v>
      </c>
      <c r="F122" s="189" t="s">
        <v>138</v>
      </c>
      <c r="G122" s="190"/>
      <c r="H122" s="189"/>
      <c r="I122" s="189"/>
      <c r="J122" s="189"/>
      <c r="K122" s="189"/>
      <c r="L122" s="189"/>
      <c r="M122" s="191">
        <f>+M132+M163</f>
        <v>185817.62400000001</v>
      </c>
      <c r="N122" s="191">
        <f>+N132+N163</f>
        <v>185817.62400000001</v>
      </c>
      <c r="O122" s="191">
        <f t="shared" ref="O122:U122" si="202">+O132+O163</f>
        <v>185817.62400000001</v>
      </c>
      <c r="P122" s="191">
        <f t="shared" si="202"/>
        <v>185817.62400000001</v>
      </c>
      <c r="Q122" s="191">
        <f t="shared" si="202"/>
        <v>185817.62400000001</v>
      </c>
      <c r="R122" s="191">
        <f t="shared" si="202"/>
        <v>185817.62400000001</v>
      </c>
      <c r="S122" s="191">
        <f t="shared" si="202"/>
        <v>185817.62400000001</v>
      </c>
      <c r="T122" s="191">
        <f t="shared" si="202"/>
        <v>185817.62400000001</v>
      </c>
      <c r="U122" s="191">
        <f t="shared" si="202"/>
        <v>185817.62400000001</v>
      </c>
      <c r="V122" s="191">
        <f>+V132+V163</f>
        <v>185817.62400000001</v>
      </c>
      <c r="W122" s="191">
        <f t="shared" ref="W122:AA122" si="203">+W132+W163</f>
        <v>185817.62400000001</v>
      </c>
      <c r="X122" s="191">
        <f t="shared" si="203"/>
        <v>185817.62400000001</v>
      </c>
      <c r="Y122" s="191">
        <f t="shared" si="203"/>
        <v>185817.62400000001</v>
      </c>
      <c r="Z122" s="191">
        <f t="shared" si="203"/>
        <v>185817.62400000001</v>
      </c>
      <c r="AA122" s="191">
        <f t="shared" si="203"/>
        <v>185817.62400000001</v>
      </c>
    </row>
    <row r="123" spans="1:27" s="7" customFormat="1" ht="21" customHeight="1" x14ac:dyDescent="0.35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103</v>
      </c>
      <c r="K123" s="51">
        <v>2110</v>
      </c>
      <c r="L123" s="51" t="s">
        <v>14</v>
      </c>
      <c r="M123" s="117">
        <v>2430</v>
      </c>
      <c r="N123" s="117">
        <v>2430</v>
      </c>
      <c r="O123" s="117">
        <v>2430</v>
      </c>
      <c r="P123" s="117">
        <v>2430</v>
      </c>
      <c r="Q123" s="117">
        <v>2430</v>
      </c>
      <c r="R123" s="117">
        <v>2430</v>
      </c>
      <c r="S123" s="117">
        <v>2430</v>
      </c>
      <c r="T123" s="117">
        <v>2430</v>
      </c>
      <c r="U123" s="117">
        <v>2430</v>
      </c>
      <c r="V123" s="117">
        <v>2430</v>
      </c>
      <c r="W123" s="117">
        <v>2430</v>
      </c>
      <c r="X123" s="117">
        <v>2430</v>
      </c>
      <c r="Y123" s="117">
        <v>2430</v>
      </c>
      <c r="Z123" s="117">
        <v>2430</v>
      </c>
      <c r="AA123" s="117">
        <v>2430</v>
      </c>
    </row>
    <row r="124" spans="1:27" s="7" customFormat="1" ht="21" customHeight="1" x14ac:dyDescent="0.35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103</v>
      </c>
      <c r="K124" s="51">
        <v>2120</v>
      </c>
      <c r="L124" s="51" t="s">
        <v>15</v>
      </c>
      <c r="M124" s="117">
        <v>8500</v>
      </c>
      <c r="N124" s="117">
        <v>8500</v>
      </c>
      <c r="O124" s="117">
        <v>8500</v>
      </c>
      <c r="P124" s="117">
        <v>8500</v>
      </c>
      <c r="Q124" s="117">
        <v>8500</v>
      </c>
      <c r="R124" s="117">
        <v>8500</v>
      </c>
      <c r="S124" s="117">
        <v>8500</v>
      </c>
      <c r="T124" s="117">
        <v>8500</v>
      </c>
      <c r="U124" s="117">
        <v>8500</v>
      </c>
      <c r="V124" s="117">
        <v>8500</v>
      </c>
      <c r="W124" s="117">
        <v>8500</v>
      </c>
      <c r="X124" s="117">
        <v>8500</v>
      </c>
      <c r="Y124" s="117">
        <v>8500</v>
      </c>
      <c r="Z124" s="117">
        <v>8500</v>
      </c>
      <c r="AA124" s="117">
        <v>8500</v>
      </c>
    </row>
    <row r="125" spans="1:27" s="7" customFormat="1" ht="21" customHeight="1" x14ac:dyDescent="0.35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103</v>
      </c>
      <c r="K125" s="51">
        <v>2150</v>
      </c>
      <c r="L125" s="51" t="s">
        <v>16</v>
      </c>
      <c r="M125" s="117">
        <v>1500</v>
      </c>
      <c r="N125" s="117">
        <v>1500</v>
      </c>
      <c r="O125" s="117">
        <v>1500</v>
      </c>
      <c r="P125" s="117">
        <v>1500</v>
      </c>
      <c r="Q125" s="117">
        <v>1500</v>
      </c>
      <c r="R125" s="117">
        <v>1500</v>
      </c>
      <c r="S125" s="117">
        <v>1500</v>
      </c>
      <c r="T125" s="117">
        <v>1500</v>
      </c>
      <c r="U125" s="117">
        <v>1500</v>
      </c>
      <c r="V125" s="117">
        <v>1500</v>
      </c>
      <c r="W125" s="117">
        <v>1500</v>
      </c>
      <c r="X125" s="117">
        <v>1500</v>
      </c>
      <c r="Y125" s="117">
        <v>1500</v>
      </c>
      <c r="Z125" s="117">
        <v>1500</v>
      </c>
      <c r="AA125" s="117">
        <v>1500</v>
      </c>
    </row>
    <row r="126" spans="1:27" s="7" customFormat="1" ht="21" customHeight="1" x14ac:dyDescent="0.35">
      <c r="A126" s="14"/>
      <c r="B126" s="14"/>
      <c r="C126" s="8"/>
      <c r="D126" s="8"/>
      <c r="E126" s="8"/>
      <c r="F126" s="8"/>
      <c r="G126" s="142">
        <v>1126151100</v>
      </c>
      <c r="H126" s="52" t="s">
        <v>89</v>
      </c>
      <c r="I126" s="51">
        <v>132</v>
      </c>
      <c r="J126" s="51" t="s">
        <v>103</v>
      </c>
      <c r="K126" s="51">
        <v>2160</v>
      </c>
      <c r="L126" s="51" t="s">
        <v>17</v>
      </c>
      <c r="M126" s="117">
        <v>1250</v>
      </c>
      <c r="N126" s="117">
        <v>1250</v>
      </c>
      <c r="O126" s="117">
        <v>1250</v>
      </c>
      <c r="P126" s="117">
        <v>1250</v>
      </c>
      <c r="Q126" s="117">
        <v>1250</v>
      </c>
      <c r="R126" s="117">
        <v>1250</v>
      </c>
      <c r="S126" s="117">
        <v>1250</v>
      </c>
      <c r="T126" s="117">
        <v>1250</v>
      </c>
      <c r="U126" s="117">
        <v>1250</v>
      </c>
      <c r="V126" s="117">
        <v>1250</v>
      </c>
      <c r="W126" s="117">
        <v>1250</v>
      </c>
      <c r="X126" s="117">
        <v>1250</v>
      </c>
      <c r="Y126" s="117">
        <v>1250</v>
      </c>
      <c r="Z126" s="117">
        <v>1250</v>
      </c>
      <c r="AA126" s="117">
        <v>1250</v>
      </c>
    </row>
    <row r="127" spans="1:27" s="7" customFormat="1" ht="21" customHeight="1" x14ac:dyDescent="0.35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103</v>
      </c>
      <c r="K127" s="51">
        <v>2211</v>
      </c>
      <c r="L127" s="51" t="s">
        <v>69</v>
      </c>
      <c r="M127" s="117">
        <v>8500</v>
      </c>
      <c r="N127" s="117">
        <v>8500</v>
      </c>
      <c r="O127" s="117">
        <v>8500</v>
      </c>
      <c r="P127" s="117">
        <v>8500</v>
      </c>
      <c r="Q127" s="117">
        <v>8500</v>
      </c>
      <c r="R127" s="117">
        <v>8500</v>
      </c>
      <c r="S127" s="117">
        <v>8500</v>
      </c>
      <c r="T127" s="117">
        <v>8500</v>
      </c>
      <c r="U127" s="117">
        <v>8500</v>
      </c>
      <c r="V127" s="117">
        <v>8500</v>
      </c>
      <c r="W127" s="117">
        <v>8500</v>
      </c>
      <c r="X127" s="117">
        <v>8500</v>
      </c>
      <c r="Y127" s="117">
        <v>8500</v>
      </c>
      <c r="Z127" s="117">
        <v>8500</v>
      </c>
      <c r="AA127" s="117">
        <v>8500</v>
      </c>
    </row>
    <row r="128" spans="1:27" s="7" customFormat="1" ht="21" customHeight="1" x14ac:dyDescent="0.35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103</v>
      </c>
      <c r="K128" s="51">
        <v>2530</v>
      </c>
      <c r="L128" s="51" t="s">
        <v>18</v>
      </c>
      <c r="M128" s="117">
        <v>300</v>
      </c>
      <c r="N128" s="117">
        <v>300</v>
      </c>
      <c r="O128" s="117">
        <v>300</v>
      </c>
      <c r="P128" s="117">
        <v>300</v>
      </c>
      <c r="Q128" s="117">
        <v>300</v>
      </c>
      <c r="R128" s="117">
        <v>300</v>
      </c>
      <c r="S128" s="117">
        <v>300</v>
      </c>
      <c r="T128" s="117">
        <v>300</v>
      </c>
      <c r="U128" s="117">
        <v>300</v>
      </c>
      <c r="V128" s="117">
        <v>300</v>
      </c>
      <c r="W128" s="117">
        <v>300</v>
      </c>
      <c r="X128" s="117">
        <v>300</v>
      </c>
      <c r="Y128" s="117">
        <v>300</v>
      </c>
      <c r="Z128" s="117">
        <v>300</v>
      </c>
      <c r="AA128" s="117">
        <v>300</v>
      </c>
    </row>
    <row r="129" spans="1:27" s="7" customFormat="1" ht="21" customHeight="1" x14ac:dyDescent="0.35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103</v>
      </c>
      <c r="K129" s="51">
        <v>2610</v>
      </c>
      <c r="L129" s="51" t="s">
        <v>52</v>
      </c>
      <c r="M129" s="117">
        <v>5162.1000000000004</v>
      </c>
      <c r="N129" s="117">
        <v>5162.1000000000004</v>
      </c>
      <c r="O129" s="117">
        <v>5162.1000000000004</v>
      </c>
      <c r="P129" s="117">
        <v>5162.1000000000004</v>
      </c>
      <c r="Q129" s="117">
        <v>5162.1000000000004</v>
      </c>
      <c r="R129" s="117">
        <v>5162.1000000000004</v>
      </c>
      <c r="S129" s="117">
        <v>5162.1000000000004</v>
      </c>
      <c r="T129" s="117">
        <v>5162.1000000000004</v>
      </c>
      <c r="U129" s="117">
        <v>5162.1000000000004</v>
      </c>
      <c r="V129" s="117">
        <v>5162.1000000000004</v>
      </c>
      <c r="W129" s="117">
        <v>5162.1000000000004</v>
      </c>
      <c r="X129" s="117">
        <v>5162.1000000000004</v>
      </c>
      <c r="Y129" s="117">
        <v>5162.1000000000004</v>
      </c>
      <c r="Z129" s="117">
        <v>5162.1000000000004</v>
      </c>
      <c r="AA129" s="117">
        <v>5162.1000000000004</v>
      </c>
    </row>
    <row r="130" spans="1:27" s="7" customFormat="1" ht="21" customHeight="1" x14ac:dyDescent="0.35">
      <c r="A130" s="14"/>
      <c r="B130" s="14"/>
      <c r="C130" s="8"/>
      <c r="D130" s="8"/>
      <c r="E130" s="8"/>
      <c r="F130" s="8"/>
      <c r="G130" s="142">
        <v>1126151100</v>
      </c>
      <c r="H130" s="52" t="s">
        <v>89</v>
      </c>
      <c r="I130" s="51">
        <v>132</v>
      </c>
      <c r="J130" s="51" t="s">
        <v>103</v>
      </c>
      <c r="K130" s="51">
        <v>2710</v>
      </c>
      <c r="L130" s="51" t="s">
        <v>53</v>
      </c>
      <c r="M130" s="117">
        <v>3360</v>
      </c>
      <c r="N130" s="117">
        <v>3360</v>
      </c>
      <c r="O130" s="117">
        <v>3360</v>
      </c>
      <c r="P130" s="117">
        <v>3360</v>
      </c>
      <c r="Q130" s="117">
        <v>3360</v>
      </c>
      <c r="R130" s="117">
        <v>3360</v>
      </c>
      <c r="S130" s="117">
        <v>3360</v>
      </c>
      <c r="T130" s="117">
        <v>3360</v>
      </c>
      <c r="U130" s="117">
        <v>3360</v>
      </c>
      <c r="V130" s="117">
        <v>3360</v>
      </c>
      <c r="W130" s="117">
        <v>3360</v>
      </c>
      <c r="X130" s="117">
        <v>3360</v>
      </c>
      <c r="Y130" s="117">
        <v>3360</v>
      </c>
      <c r="Z130" s="117">
        <v>3360</v>
      </c>
      <c r="AA130" s="117">
        <v>3360</v>
      </c>
    </row>
    <row r="131" spans="1:27" s="7" customFormat="1" ht="21" customHeight="1" x14ac:dyDescent="0.35">
      <c r="A131" s="14"/>
      <c r="B131" s="14"/>
      <c r="C131" s="8"/>
      <c r="D131" s="8"/>
      <c r="E131" s="8"/>
      <c r="F131" s="8"/>
      <c r="G131" s="142">
        <v>1126151100</v>
      </c>
      <c r="H131" s="52" t="s">
        <v>89</v>
      </c>
      <c r="I131" s="51">
        <v>132</v>
      </c>
      <c r="J131" s="51" t="s">
        <v>103</v>
      </c>
      <c r="K131" s="51">
        <v>2940</v>
      </c>
      <c r="L131" s="51" t="s">
        <v>87</v>
      </c>
      <c r="M131" s="117">
        <v>2850</v>
      </c>
      <c r="N131" s="117">
        <v>2850</v>
      </c>
      <c r="O131" s="117">
        <v>2850</v>
      </c>
      <c r="P131" s="117">
        <v>2850</v>
      </c>
      <c r="Q131" s="117">
        <v>2850</v>
      </c>
      <c r="R131" s="117">
        <v>2850</v>
      </c>
      <c r="S131" s="117">
        <v>2850</v>
      </c>
      <c r="T131" s="117">
        <v>2850</v>
      </c>
      <c r="U131" s="117">
        <v>2850</v>
      </c>
      <c r="V131" s="117">
        <v>2850</v>
      </c>
      <c r="W131" s="117">
        <v>2850</v>
      </c>
      <c r="X131" s="117">
        <v>2850</v>
      </c>
      <c r="Y131" s="117">
        <v>2850</v>
      </c>
      <c r="Z131" s="117">
        <v>2850</v>
      </c>
      <c r="AA131" s="117">
        <v>2850</v>
      </c>
    </row>
    <row r="132" spans="1:27" s="7" customFormat="1" ht="21" customHeight="1" x14ac:dyDescent="0.35">
      <c r="A132" s="14"/>
      <c r="B132" s="14"/>
      <c r="C132" s="8"/>
      <c r="D132" s="8"/>
      <c r="E132" s="8"/>
      <c r="F132" s="8"/>
      <c r="G132" s="142"/>
      <c r="H132" s="55" t="s">
        <v>60</v>
      </c>
      <c r="I132" s="51"/>
      <c r="J132" s="51"/>
      <c r="K132" s="51"/>
      <c r="L132" s="53"/>
      <c r="M132" s="120">
        <f>SUM(M123:M131)</f>
        <v>33852.1</v>
      </c>
      <c r="N132" s="120">
        <f>SUM(N123:N131)</f>
        <v>33852.1</v>
      </c>
      <c r="O132" s="120">
        <f t="shared" ref="O132:U132" si="204">SUM(O123:O131)</f>
        <v>33852.1</v>
      </c>
      <c r="P132" s="120">
        <f t="shared" si="204"/>
        <v>33852.1</v>
      </c>
      <c r="Q132" s="120">
        <f t="shared" si="204"/>
        <v>33852.1</v>
      </c>
      <c r="R132" s="120">
        <f t="shared" si="204"/>
        <v>33852.1</v>
      </c>
      <c r="S132" s="120">
        <f t="shared" si="204"/>
        <v>33852.1</v>
      </c>
      <c r="T132" s="120">
        <f t="shared" si="204"/>
        <v>33852.1</v>
      </c>
      <c r="U132" s="120">
        <f t="shared" si="204"/>
        <v>33852.1</v>
      </c>
      <c r="V132" s="120">
        <f>SUM(V123:V131)</f>
        <v>33852.1</v>
      </c>
      <c r="W132" s="120">
        <f t="shared" ref="W132" si="205">SUM(W123:W131)</f>
        <v>33852.1</v>
      </c>
      <c r="X132" s="120">
        <f t="shared" ref="X132" si="206">SUM(X123:X131)</f>
        <v>33852.1</v>
      </c>
      <c r="Y132" s="120">
        <f t="shared" ref="Y132" si="207">SUM(Y123:Y131)</f>
        <v>33852.1</v>
      </c>
      <c r="Z132" s="120">
        <f t="shared" ref="Z132" si="208">SUM(Z123:Z131)</f>
        <v>33852.1</v>
      </c>
      <c r="AA132" s="120">
        <f t="shared" ref="AA132" si="209">SUM(AA123:AA131)</f>
        <v>33852.1</v>
      </c>
    </row>
    <row r="133" spans="1:27" s="7" customFormat="1" ht="21" customHeight="1" x14ac:dyDescent="0.35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103</v>
      </c>
      <c r="K133" s="51">
        <v>3110</v>
      </c>
      <c r="L133" s="51" t="s">
        <v>20</v>
      </c>
      <c r="M133" s="117">
        <v>14000</v>
      </c>
      <c r="N133" s="117">
        <v>14000</v>
      </c>
      <c r="O133" s="117">
        <v>14000</v>
      </c>
      <c r="P133" s="117">
        <v>14000</v>
      </c>
      <c r="Q133" s="117">
        <v>14000</v>
      </c>
      <c r="R133" s="117">
        <v>14000</v>
      </c>
      <c r="S133" s="117">
        <v>14000</v>
      </c>
      <c r="T133" s="117">
        <v>14000</v>
      </c>
      <c r="U133" s="117">
        <v>14000</v>
      </c>
      <c r="V133" s="117">
        <v>14000</v>
      </c>
      <c r="W133" s="117">
        <v>14000</v>
      </c>
      <c r="X133" s="117">
        <v>14000</v>
      </c>
      <c r="Y133" s="117">
        <v>14000</v>
      </c>
      <c r="Z133" s="117">
        <v>14000</v>
      </c>
      <c r="AA133" s="117">
        <v>14000</v>
      </c>
    </row>
    <row r="134" spans="1:27" s="7" customFormat="1" ht="21" customHeight="1" x14ac:dyDescent="0.35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103</v>
      </c>
      <c r="K134" s="51">
        <v>3130</v>
      </c>
      <c r="L134" s="51" t="s">
        <v>21</v>
      </c>
      <c r="M134" s="117">
        <v>360</v>
      </c>
      <c r="N134" s="117">
        <v>360</v>
      </c>
      <c r="O134" s="117">
        <v>360</v>
      </c>
      <c r="P134" s="117">
        <v>360</v>
      </c>
      <c r="Q134" s="117">
        <v>360</v>
      </c>
      <c r="R134" s="117">
        <v>360</v>
      </c>
      <c r="S134" s="117">
        <v>360</v>
      </c>
      <c r="T134" s="117">
        <v>360</v>
      </c>
      <c r="U134" s="117">
        <v>360</v>
      </c>
      <c r="V134" s="117">
        <v>360</v>
      </c>
      <c r="W134" s="117">
        <v>360</v>
      </c>
      <c r="X134" s="117">
        <v>360</v>
      </c>
      <c r="Y134" s="117">
        <v>360</v>
      </c>
      <c r="Z134" s="117">
        <v>360</v>
      </c>
      <c r="AA134" s="117">
        <v>360</v>
      </c>
    </row>
    <row r="135" spans="1:27" s="7" customFormat="1" ht="21" customHeight="1" x14ac:dyDescent="0.35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103</v>
      </c>
      <c r="K135" s="51">
        <v>3140</v>
      </c>
      <c r="L135" s="51" t="s">
        <v>22</v>
      </c>
      <c r="M135" s="117">
        <v>2832</v>
      </c>
      <c r="N135" s="117">
        <v>2832</v>
      </c>
      <c r="O135" s="117">
        <v>2832</v>
      </c>
      <c r="P135" s="117">
        <v>2832</v>
      </c>
      <c r="Q135" s="117">
        <v>2832</v>
      </c>
      <c r="R135" s="117">
        <v>2832</v>
      </c>
      <c r="S135" s="117">
        <v>2832</v>
      </c>
      <c r="T135" s="117">
        <v>2832</v>
      </c>
      <c r="U135" s="117">
        <v>2832</v>
      </c>
      <c r="V135" s="117">
        <v>2832</v>
      </c>
      <c r="W135" s="117">
        <v>2832</v>
      </c>
      <c r="X135" s="117">
        <v>2832</v>
      </c>
      <c r="Y135" s="117">
        <v>2832</v>
      </c>
      <c r="Z135" s="117">
        <v>2832</v>
      </c>
      <c r="AA135" s="117">
        <v>2832</v>
      </c>
    </row>
    <row r="136" spans="1:27" s="7" customFormat="1" ht="21" customHeight="1" x14ac:dyDescent="0.35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103</v>
      </c>
      <c r="K136" s="51">
        <v>3150</v>
      </c>
      <c r="L136" s="51" t="s">
        <v>23</v>
      </c>
      <c r="M136" s="117">
        <v>3000</v>
      </c>
      <c r="N136" s="117">
        <v>3000</v>
      </c>
      <c r="O136" s="117">
        <v>3000</v>
      </c>
      <c r="P136" s="117">
        <v>3000</v>
      </c>
      <c r="Q136" s="117">
        <v>3000</v>
      </c>
      <c r="R136" s="117">
        <v>3000</v>
      </c>
      <c r="S136" s="117">
        <v>3000</v>
      </c>
      <c r="T136" s="117">
        <v>3000</v>
      </c>
      <c r="U136" s="117">
        <v>3000</v>
      </c>
      <c r="V136" s="117">
        <v>3000</v>
      </c>
      <c r="W136" s="117">
        <v>3000</v>
      </c>
      <c r="X136" s="117">
        <v>3000</v>
      </c>
      <c r="Y136" s="117">
        <v>3000</v>
      </c>
      <c r="Z136" s="117">
        <v>3000</v>
      </c>
      <c r="AA136" s="117">
        <v>3000</v>
      </c>
    </row>
    <row r="137" spans="1:27" s="7" customFormat="1" ht="21" customHeight="1" x14ac:dyDescent="0.35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103</v>
      </c>
      <c r="K137" s="51">
        <v>3170</v>
      </c>
      <c r="L137" s="51" t="s">
        <v>24</v>
      </c>
      <c r="M137" s="117">
        <v>27800</v>
      </c>
      <c r="N137" s="117">
        <v>27800</v>
      </c>
      <c r="O137" s="117">
        <v>27800</v>
      </c>
      <c r="P137" s="117">
        <v>27800</v>
      </c>
      <c r="Q137" s="117">
        <v>27800</v>
      </c>
      <c r="R137" s="117">
        <v>27800</v>
      </c>
      <c r="S137" s="117">
        <v>27800</v>
      </c>
      <c r="T137" s="117">
        <v>27800</v>
      </c>
      <c r="U137" s="117">
        <v>27800</v>
      </c>
      <c r="V137" s="117">
        <v>27800</v>
      </c>
      <c r="W137" s="117">
        <v>27800</v>
      </c>
      <c r="X137" s="117">
        <v>27800</v>
      </c>
      <c r="Y137" s="117">
        <v>27800</v>
      </c>
      <c r="Z137" s="117">
        <v>27800</v>
      </c>
      <c r="AA137" s="117">
        <v>27800</v>
      </c>
    </row>
    <row r="138" spans="1:27" s="7" customFormat="1" ht="21" customHeight="1" x14ac:dyDescent="0.35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103</v>
      </c>
      <c r="K138" s="51">
        <v>3180</v>
      </c>
      <c r="L138" s="51" t="s">
        <v>25</v>
      </c>
      <c r="M138" s="117">
        <v>500</v>
      </c>
      <c r="N138" s="117">
        <v>500</v>
      </c>
      <c r="O138" s="117">
        <v>500</v>
      </c>
      <c r="P138" s="117">
        <v>500</v>
      </c>
      <c r="Q138" s="117">
        <v>500</v>
      </c>
      <c r="R138" s="117">
        <v>500</v>
      </c>
      <c r="S138" s="117">
        <v>500</v>
      </c>
      <c r="T138" s="117">
        <v>500</v>
      </c>
      <c r="U138" s="117">
        <v>500</v>
      </c>
      <c r="V138" s="117">
        <v>500</v>
      </c>
      <c r="W138" s="117">
        <v>500</v>
      </c>
      <c r="X138" s="117">
        <v>500</v>
      </c>
      <c r="Y138" s="117">
        <v>500</v>
      </c>
      <c r="Z138" s="117">
        <v>500</v>
      </c>
      <c r="AA138" s="117">
        <v>500</v>
      </c>
    </row>
    <row r="139" spans="1:27" s="7" customFormat="1" ht="21" customHeight="1" x14ac:dyDescent="0.35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103</v>
      </c>
      <c r="K139" s="51">
        <v>3220</v>
      </c>
      <c r="L139" s="51" t="s">
        <v>26</v>
      </c>
      <c r="M139" s="117">
        <v>41514.923999999999</v>
      </c>
      <c r="N139" s="117">
        <v>41514.923999999999</v>
      </c>
      <c r="O139" s="117">
        <v>41514.923999999999</v>
      </c>
      <c r="P139" s="117">
        <v>41514.923999999999</v>
      </c>
      <c r="Q139" s="117">
        <v>41514.923999999999</v>
      </c>
      <c r="R139" s="117">
        <v>41514.923999999999</v>
      </c>
      <c r="S139" s="117">
        <v>41514.923999999999</v>
      </c>
      <c r="T139" s="117">
        <v>41514.923999999999</v>
      </c>
      <c r="U139" s="117">
        <v>41514.923999999999</v>
      </c>
      <c r="V139" s="117">
        <v>41514.923999999999</v>
      </c>
      <c r="W139" s="117">
        <v>41514.923999999999</v>
      </c>
      <c r="X139" s="117">
        <v>41514.923999999999</v>
      </c>
      <c r="Y139" s="117">
        <v>41514.923999999999</v>
      </c>
      <c r="Z139" s="117">
        <v>41514.923999999999</v>
      </c>
      <c r="AA139" s="117">
        <v>41514.923999999999</v>
      </c>
    </row>
    <row r="140" spans="1:27" s="7" customFormat="1" ht="21" customHeight="1" x14ac:dyDescent="0.35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103</v>
      </c>
      <c r="K140" s="51">
        <v>3230</v>
      </c>
      <c r="L140" s="51" t="s">
        <v>150</v>
      </c>
      <c r="M140" s="117">
        <v>6000</v>
      </c>
      <c r="N140" s="117">
        <v>6000</v>
      </c>
      <c r="O140" s="117">
        <v>6000</v>
      </c>
      <c r="P140" s="117">
        <v>6000</v>
      </c>
      <c r="Q140" s="117">
        <v>6000</v>
      </c>
      <c r="R140" s="117">
        <v>6000</v>
      </c>
      <c r="S140" s="117">
        <v>6000</v>
      </c>
      <c r="T140" s="117">
        <v>6000</v>
      </c>
      <c r="U140" s="117">
        <v>6000</v>
      </c>
      <c r="V140" s="117">
        <v>6000</v>
      </c>
      <c r="W140" s="117">
        <v>6000</v>
      </c>
      <c r="X140" s="117">
        <v>6000</v>
      </c>
      <c r="Y140" s="117">
        <v>6000</v>
      </c>
      <c r="Z140" s="117">
        <v>6000</v>
      </c>
      <c r="AA140" s="117">
        <v>6000</v>
      </c>
    </row>
    <row r="141" spans="1:27" s="7" customFormat="1" ht="21" customHeight="1" x14ac:dyDescent="0.35">
      <c r="A141" s="14"/>
      <c r="B141" s="14"/>
      <c r="C141" s="8"/>
      <c r="D141" s="8"/>
      <c r="E141" s="8"/>
      <c r="F141" s="8"/>
      <c r="G141" s="142">
        <v>1126151100</v>
      </c>
      <c r="H141" s="52" t="s">
        <v>89</v>
      </c>
      <c r="I141" s="51">
        <v>132</v>
      </c>
      <c r="J141" s="51" t="s">
        <v>103</v>
      </c>
      <c r="K141" s="51">
        <v>3290</v>
      </c>
      <c r="L141" s="51" t="s">
        <v>27</v>
      </c>
      <c r="M141" s="117">
        <v>2500</v>
      </c>
      <c r="N141" s="117">
        <v>2500</v>
      </c>
      <c r="O141" s="117">
        <v>2500</v>
      </c>
      <c r="P141" s="117">
        <v>2500</v>
      </c>
      <c r="Q141" s="117">
        <v>2500</v>
      </c>
      <c r="R141" s="117">
        <v>2500</v>
      </c>
      <c r="S141" s="117">
        <v>2500</v>
      </c>
      <c r="T141" s="117">
        <v>2500</v>
      </c>
      <c r="U141" s="117">
        <v>2500</v>
      </c>
      <c r="V141" s="117">
        <v>2500</v>
      </c>
      <c r="W141" s="117">
        <v>2500</v>
      </c>
      <c r="X141" s="117">
        <v>2500</v>
      </c>
      <c r="Y141" s="117">
        <v>2500</v>
      </c>
      <c r="Z141" s="117">
        <v>2500</v>
      </c>
      <c r="AA141" s="117">
        <v>2500</v>
      </c>
    </row>
    <row r="142" spans="1:27" s="7" customFormat="1" ht="21" customHeight="1" x14ac:dyDescent="0.35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103</v>
      </c>
      <c r="K142" s="51">
        <v>3310</v>
      </c>
      <c r="L142" s="51" t="s">
        <v>28</v>
      </c>
      <c r="M142" s="117">
        <v>0</v>
      </c>
      <c r="N142" s="117">
        <v>0</v>
      </c>
      <c r="O142" s="117">
        <v>0</v>
      </c>
      <c r="P142" s="117">
        <v>0</v>
      </c>
      <c r="Q142" s="117">
        <v>0</v>
      </c>
      <c r="R142" s="117">
        <v>0</v>
      </c>
      <c r="S142" s="117">
        <v>0</v>
      </c>
      <c r="T142" s="117">
        <v>0</v>
      </c>
      <c r="U142" s="117">
        <v>0</v>
      </c>
      <c r="V142" s="117">
        <v>0</v>
      </c>
      <c r="W142" s="117">
        <v>0</v>
      </c>
      <c r="X142" s="117">
        <v>0</v>
      </c>
      <c r="Y142" s="117">
        <v>0</v>
      </c>
      <c r="Z142" s="117">
        <v>0</v>
      </c>
      <c r="AA142" s="117">
        <v>0</v>
      </c>
    </row>
    <row r="143" spans="1:27" s="7" customFormat="1" ht="21" customHeight="1" x14ac:dyDescent="0.35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103</v>
      </c>
      <c r="K143" s="51">
        <v>3360</v>
      </c>
      <c r="L143" s="51" t="s">
        <v>29</v>
      </c>
      <c r="M143" s="117">
        <v>1850</v>
      </c>
      <c r="N143" s="117">
        <v>1850</v>
      </c>
      <c r="O143" s="117">
        <v>1850</v>
      </c>
      <c r="P143" s="117">
        <v>1850</v>
      </c>
      <c r="Q143" s="117">
        <v>1850</v>
      </c>
      <c r="R143" s="117">
        <v>1850</v>
      </c>
      <c r="S143" s="117">
        <v>1850</v>
      </c>
      <c r="T143" s="117">
        <v>1850</v>
      </c>
      <c r="U143" s="117">
        <v>1850</v>
      </c>
      <c r="V143" s="117">
        <v>1850</v>
      </c>
      <c r="W143" s="117">
        <v>1850</v>
      </c>
      <c r="X143" s="117">
        <v>1850</v>
      </c>
      <c r="Y143" s="117">
        <v>1850</v>
      </c>
      <c r="Z143" s="117">
        <v>1850</v>
      </c>
      <c r="AA143" s="117">
        <v>1850</v>
      </c>
    </row>
    <row r="144" spans="1:27" s="7" customFormat="1" ht="21" customHeight="1" x14ac:dyDescent="0.35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103</v>
      </c>
      <c r="K144" s="51">
        <v>3380</v>
      </c>
      <c r="L144" s="51" t="s">
        <v>30</v>
      </c>
      <c r="M144" s="117">
        <v>465.6</v>
      </c>
      <c r="N144" s="117">
        <v>465.6</v>
      </c>
      <c r="O144" s="117">
        <v>465.6</v>
      </c>
      <c r="P144" s="117">
        <v>465.6</v>
      </c>
      <c r="Q144" s="117">
        <v>465.6</v>
      </c>
      <c r="R144" s="117">
        <v>465.6</v>
      </c>
      <c r="S144" s="117">
        <v>465.6</v>
      </c>
      <c r="T144" s="117">
        <v>465.6</v>
      </c>
      <c r="U144" s="117">
        <v>465.6</v>
      </c>
      <c r="V144" s="117">
        <v>465.6</v>
      </c>
      <c r="W144" s="117">
        <v>465.6</v>
      </c>
      <c r="X144" s="117">
        <v>465.6</v>
      </c>
      <c r="Y144" s="117">
        <v>465.6</v>
      </c>
      <c r="Z144" s="117">
        <v>465.6</v>
      </c>
      <c r="AA144" s="117">
        <v>465.6</v>
      </c>
    </row>
    <row r="145" spans="1:27" s="7" customFormat="1" ht="21" customHeight="1" x14ac:dyDescent="0.35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103</v>
      </c>
      <c r="K145" s="51">
        <v>3390</v>
      </c>
      <c r="L145" s="51" t="s">
        <v>56</v>
      </c>
      <c r="M145" s="117">
        <v>0</v>
      </c>
      <c r="N145" s="117">
        <v>0</v>
      </c>
      <c r="O145" s="117">
        <v>0</v>
      </c>
      <c r="P145" s="117">
        <v>0</v>
      </c>
      <c r="Q145" s="117">
        <v>0</v>
      </c>
      <c r="R145" s="117">
        <v>0</v>
      </c>
      <c r="S145" s="117">
        <v>0</v>
      </c>
      <c r="T145" s="117">
        <v>0</v>
      </c>
      <c r="U145" s="117">
        <v>0</v>
      </c>
      <c r="V145" s="117">
        <v>0</v>
      </c>
      <c r="W145" s="117">
        <v>0</v>
      </c>
      <c r="X145" s="117">
        <v>0</v>
      </c>
      <c r="Y145" s="117">
        <v>0</v>
      </c>
      <c r="Z145" s="117">
        <v>0</v>
      </c>
      <c r="AA145" s="117">
        <v>0</v>
      </c>
    </row>
    <row r="146" spans="1:27" s="7" customFormat="1" ht="21" customHeight="1" x14ac:dyDescent="0.35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103</v>
      </c>
      <c r="K146" s="51">
        <v>3410</v>
      </c>
      <c r="L146" s="63" t="s">
        <v>31</v>
      </c>
      <c r="M146" s="117">
        <v>960</v>
      </c>
      <c r="N146" s="117">
        <v>960</v>
      </c>
      <c r="O146" s="117">
        <v>960</v>
      </c>
      <c r="P146" s="117">
        <v>960</v>
      </c>
      <c r="Q146" s="117">
        <v>960</v>
      </c>
      <c r="R146" s="117">
        <v>960</v>
      </c>
      <c r="S146" s="117">
        <v>960</v>
      </c>
      <c r="T146" s="117">
        <v>960</v>
      </c>
      <c r="U146" s="117">
        <v>960</v>
      </c>
      <c r="V146" s="117">
        <v>960</v>
      </c>
      <c r="W146" s="117">
        <v>960</v>
      </c>
      <c r="X146" s="117">
        <v>960</v>
      </c>
      <c r="Y146" s="117">
        <v>960</v>
      </c>
      <c r="Z146" s="117">
        <v>960</v>
      </c>
      <c r="AA146" s="117">
        <v>960</v>
      </c>
    </row>
    <row r="147" spans="1:27" s="7" customFormat="1" ht="21" customHeight="1" x14ac:dyDescent="0.35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103</v>
      </c>
      <c r="K147" s="51">
        <v>3450</v>
      </c>
      <c r="L147" s="63" t="s">
        <v>70</v>
      </c>
      <c r="M147" s="117">
        <v>3003</v>
      </c>
      <c r="N147" s="117">
        <v>3003</v>
      </c>
      <c r="O147" s="117">
        <v>3003</v>
      </c>
      <c r="P147" s="117">
        <v>3003</v>
      </c>
      <c r="Q147" s="117">
        <v>3003</v>
      </c>
      <c r="R147" s="117">
        <v>3003</v>
      </c>
      <c r="S147" s="117">
        <v>3003</v>
      </c>
      <c r="T147" s="117">
        <v>3003</v>
      </c>
      <c r="U147" s="117">
        <v>3003</v>
      </c>
      <c r="V147" s="117">
        <v>3003</v>
      </c>
      <c r="W147" s="117">
        <v>3003</v>
      </c>
      <c r="X147" s="117">
        <v>3003</v>
      </c>
      <c r="Y147" s="117">
        <v>3003</v>
      </c>
      <c r="Z147" s="117">
        <v>3003</v>
      </c>
      <c r="AA147" s="117">
        <v>3003</v>
      </c>
    </row>
    <row r="148" spans="1:27" s="7" customFormat="1" ht="21" customHeight="1" x14ac:dyDescent="0.35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103</v>
      </c>
      <c r="K148" s="51">
        <v>3510</v>
      </c>
      <c r="L148" s="51" t="s">
        <v>32</v>
      </c>
      <c r="M148" s="117">
        <v>2500</v>
      </c>
      <c r="N148" s="117">
        <v>2500</v>
      </c>
      <c r="O148" s="117">
        <v>2500</v>
      </c>
      <c r="P148" s="117">
        <v>2500</v>
      </c>
      <c r="Q148" s="117">
        <v>2500</v>
      </c>
      <c r="R148" s="117">
        <v>2500</v>
      </c>
      <c r="S148" s="117">
        <v>2500</v>
      </c>
      <c r="T148" s="117">
        <v>2500</v>
      </c>
      <c r="U148" s="117">
        <v>2500</v>
      </c>
      <c r="V148" s="117">
        <v>2500</v>
      </c>
      <c r="W148" s="117">
        <v>2500</v>
      </c>
      <c r="X148" s="117">
        <v>2500</v>
      </c>
      <c r="Y148" s="117">
        <v>2500</v>
      </c>
      <c r="Z148" s="117">
        <v>2500</v>
      </c>
      <c r="AA148" s="117">
        <v>2500</v>
      </c>
    </row>
    <row r="149" spans="1:27" s="7" customFormat="1" ht="21" customHeight="1" x14ac:dyDescent="0.35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103</v>
      </c>
      <c r="K149" s="51">
        <v>3520</v>
      </c>
      <c r="L149" s="51" t="s">
        <v>33</v>
      </c>
      <c r="M149" s="117">
        <v>1500</v>
      </c>
      <c r="N149" s="117">
        <v>1500</v>
      </c>
      <c r="O149" s="117">
        <v>1500</v>
      </c>
      <c r="P149" s="117">
        <v>1500</v>
      </c>
      <c r="Q149" s="117">
        <v>1500</v>
      </c>
      <c r="R149" s="117">
        <v>1500</v>
      </c>
      <c r="S149" s="117">
        <v>1500</v>
      </c>
      <c r="T149" s="117">
        <v>1500</v>
      </c>
      <c r="U149" s="117">
        <v>1500</v>
      </c>
      <c r="V149" s="117">
        <v>1500</v>
      </c>
      <c r="W149" s="117">
        <v>1500</v>
      </c>
      <c r="X149" s="117">
        <v>1500</v>
      </c>
      <c r="Y149" s="117">
        <v>1500</v>
      </c>
      <c r="Z149" s="117">
        <v>1500</v>
      </c>
      <c r="AA149" s="117">
        <v>1500</v>
      </c>
    </row>
    <row r="150" spans="1:27" s="7" customFormat="1" ht="21" customHeight="1" x14ac:dyDescent="0.35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103</v>
      </c>
      <c r="K150" s="51">
        <v>3530</v>
      </c>
      <c r="L150" s="51" t="s">
        <v>34</v>
      </c>
      <c r="M150" s="117">
        <v>4500</v>
      </c>
      <c r="N150" s="117">
        <v>4500</v>
      </c>
      <c r="O150" s="117">
        <v>4500</v>
      </c>
      <c r="P150" s="117">
        <v>4500</v>
      </c>
      <c r="Q150" s="117">
        <v>4500</v>
      </c>
      <c r="R150" s="117">
        <v>4500</v>
      </c>
      <c r="S150" s="117">
        <v>4500</v>
      </c>
      <c r="T150" s="117">
        <v>4500</v>
      </c>
      <c r="U150" s="117">
        <v>4500</v>
      </c>
      <c r="V150" s="117">
        <v>4500</v>
      </c>
      <c r="W150" s="117">
        <v>4500</v>
      </c>
      <c r="X150" s="117">
        <v>4500</v>
      </c>
      <c r="Y150" s="117">
        <v>4500</v>
      </c>
      <c r="Z150" s="117">
        <v>4500</v>
      </c>
      <c r="AA150" s="117">
        <v>4500</v>
      </c>
    </row>
    <row r="151" spans="1:27" s="7" customFormat="1" ht="21" customHeight="1" x14ac:dyDescent="0.35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103</v>
      </c>
      <c r="K151" s="51">
        <v>3550</v>
      </c>
      <c r="L151" s="51" t="s">
        <v>35</v>
      </c>
      <c r="M151" s="117">
        <v>5500</v>
      </c>
      <c r="N151" s="117">
        <v>5500</v>
      </c>
      <c r="O151" s="117">
        <v>5500</v>
      </c>
      <c r="P151" s="117">
        <v>5500</v>
      </c>
      <c r="Q151" s="117">
        <v>5500</v>
      </c>
      <c r="R151" s="117">
        <v>5500</v>
      </c>
      <c r="S151" s="117">
        <v>5500</v>
      </c>
      <c r="T151" s="117">
        <v>5500</v>
      </c>
      <c r="U151" s="117">
        <v>5500</v>
      </c>
      <c r="V151" s="117">
        <v>5500</v>
      </c>
      <c r="W151" s="117">
        <v>5500</v>
      </c>
      <c r="X151" s="117">
        <v>5500</v>
      </c>
      <c r="Y151" s="117">
        <v>5500</v>
      </c>
      <c r="Z151" s="117">
        <v>5500</v>
      </c>
      <c r="AA151" s="117">
        <v>5500</v>
      </c>
    </row>
    <row r="152" spans="1:27" s="7" customFormat="1" ht="21" customHeight="1" x14ac:dyDescent="0.35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103</v>
      </c>
      <c r="K152" s="51">
        <v>3570</v>
      </c>
      <c r="L152" s="51" t="s">
        <v>36</v>
      </c>
      <c r="M152" s="117">
        <v>4000</v>
      </c>
      <c r="N152" s="117">
        <v>4000</v>
      </c>
      <c r="O152" s="117">
        <v>4000</v>
      </c>
      <c r="P152" s="117">
        <v>4000</v>
      </c>
      <c r="Q152" s="117">
        <v>4000</v>
      </c>
      <c r="R152" s="117">
        <v>4000</v>
      </c>
      <c r="S152" s="117">
        <v>4000</v>
      </c>
      <c r="T152" s="117">
        <v>4000</v>
      </c>
      <c r="U152" s="117">
        <v>4000</v>
      </c>
      <c r="V152" s="117">
        <v>4000</v>
      </c>
      <c r="W152" s="117">
        <v>4000</v>
      </c>
      <c r="X152" s="117">
        <v>4000</v>
      </c>
      <c r="Y152" s="117">
        <v>4000</v>
      </c>
      <c r="Z152" s="117">
        <v>4000</v>
      </c>
      <c r="AA152" s="117">
        <v>4000</v>
      </c>
    </row>
    <row r="153" spans="1:27" s="7" customFormat="1" ht="21" customHeight="1" x14ac:dyDescent="0.35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103</v>
      </c>
      <c r="K153" s="51">
        <v>3610</v>
      </c>
      <c r="L153" s="51" t="s">
        <v>37</v>
      </c>
      <c r="M153" s="117">
        <v>4500</v>
      </c>
      <c r="N153" s="117">
        <v>4500</v>
      </c>
      <c r="O153" s="117">
        <v>4500</v>
      </c>
      <c r="P153" s="117">
        <v>4500</v>
      </c>
      <c r="Q153" s="117">
        <v>4500</v>
      </c>
      <c r="R153" s="117">
        <v>4500</v>
      </c>
      <c r="S153" s="117">
        <v>4500</v>
      </c>
      <c r="T153" s="117">
        <v>4500</v>
      </c>
      <c r="U153" s="117">
        <v>4500</v>
      </c>
      <c r="V153" s="117">
        <v>4500</v>
      </c>
      <c r="W153" s="117">
        <v>4500</v>
      </c>
      <c r="X153" s="117">
        <v>4500</v>
      </c>
      <c r="Y153" s="117">
        <v>4500</v>
      </c>
      <c r="Z153" s="117">
        <v>4500</v>
      </c>
      <c r="AA153" s="117">
        <v>4500</v>
      </c>
    </row>
    <row r="154" spans="1:27" s="7" customFormat="1" ht="21" customHeight="1" x14ac:dyDescent="0.35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103</v>
      </c>
      <c r="K154" s="51">
        <v>3710</v>
      </c>
      <c r="L154" s="51" t="s">
        <v>118</v>
      </c>
      <c r="M154" s="117">
        <v>4400</v>
      </c>
      <c r="N154" s="117">
        <v>4400</v>
      </c>
      <c r="O154" s="117">
        <v>4400</v>
      </c>
      <c r="P154" s="117">
        <v>4400</v>
      </c>
      <c r="Q154" s="117">
        <v>4400</v>
      </c>
      <c r="R154" s="117">
        <v>4400</v>
      </c>
      <c r="S154" s="117">
        <v>4400</v>
      </c>
      <c r="T154" s="117">
        <v>4400</v>
      </c>
      <c r="U154" s="117">
        <v>4400</v>
      </c>
      <c r="V154" s="117">
        <v>4400</v>
      </c>
      <c r="W154" s="117">
        <v>4400</v>
      </c>
      <c r="X154" s="117">
        <v>4400</v>
      </c>
      <c r="Y154" s="117">
        <v>4400</v>
      </c>
      <c r="Z154" s="117">
        <v>4400</v>
      </c>
      <c r="AA154" s="117">
        <v>4400</v>
      </c>
    </row>
    <row r="155" spans="1:27" s="7" customFormat="1" ht="21" customHeight="1" x14ac:dyDescent="0.35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103</v>
      </c>
      <c r="K155" s="51">
        <v>3720</v>
      </c>
      <c r="L155" s="51" t="s">
        <v>38</v>
      </c>
      <c r="M155" s="117">
        <v>3500</v>
      </c>
      <c r="N155" s="117">
        <v>3500</v>
      </c>
      <c r="O155" s="117">
        <v>3500</v>
      </c>
      <c r="P155" s="117">
        <v>3500</v>
      </c>
      <c r="Q155" s="117">
        <v>3500</v>
      </c>
      <c r="R155" s="117">
        <v>3500</v>
      </c>
      <c r="S155" s="117">
        <v>3500</v>
      </c>
      <c r="T155" s="117">
        <v>3500</v>
      </c>
      <c r="U155" s="117">
        <v>3500</v>
      </c>
      <c r="V155" s="117">
        <v>3500</v>
      </c>
      <c r="W155" s="117">
        <v>3500</v>
      </c>
      <c r="X155" s="117">
        <v>3500</v>
      </c>
      <c r="Y155" s="117">
        <v>3500</v>
      </c>
      <c r="Z155" s="117">
        <v>3500</v>
      </c>
      <c r="AA155" s="117">
        <v>3500</v>
      </c>
    </row>
    <row r="156" spans="1:27" s="7" customFormat="1" ht="21" customHeight="1" x14ac:dyDescent="0.35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103</v>
      </c>
      <c r="K156" s="51">
        <v>3750</v>
      </c>
      <c r="L156" s="51" t="s">
        <v>39</v>
      </c>
      <c r="M156" s="117">
        <v>7500</v>
      </c>
      <c r="N156" s="117">
        <v>7500</v>
      </c>
      <c r="O156" s="117">
        <v>7500</v>
      </c>
      <c r="P156" s="117">
        <v>7500</v>
      </c>
      <c r="Q156" s="117">
        <v>7500</v>
      </c>
      <c r="R156" s="117">
        <v>7500</v>
      </c>
      <c r="S156" s="117">
        <v>7500</v>
      </c>
      <c r="T156" s="117">
        <v>7500</v>
      </c>
      <c r="U156" s="117">
        <v>7500</v>
      </c>
      <c r="V156" s="117">
        <v>7500</v>
      </c>
      <c r="W156" s="117">
        <v>7500</v>
      </c>
      <c r="X156" s="117">
        <v>7500</v>
      </c>
      <c r="Y156" s="117">
        <v>7500</v>
      </c>
      <c r="Z156" s="117">
        <v>7500</v>
      </c>
      <c r="AA156" s="117">
        <v>7500</v>
      </c>
    </row>
    <row r="157" spans="1:27" s="7" customFormat="1" ht="21" customHeight="1" x14ac:dyDescent="0.35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103</v>
      </c>
      <c r="K157" s="51">
        <v>3790</v>
      </c>
      <c r="L157" s="51" t="s">
        <v>40</v>
      </c>
      <c r="M157" s="117">
        <v>2500</v>
      </c>
      <c r="N157" s="117">
        <v>2500</v>
      </c>
      <c r="O157" s="117">
        <v>2500</v>
      </c>
      <c r="P157" s="117">
        <v>2500</v>
      </c>
      <c r="Q157" s="117">
        <v>2500</v>
      </c>
      <c r="R157" s="117">
        <v>2500</v>
      </c>
      <c r="S157" s="117">
        <v>2500</v>
      </c>
      <c r="T157" s="117">
        <v>2500</v>
      </c>
      <c r="U157" s="117">
        <v>2500</v>
      </c>
      <c r="V157" s="117">
        <v>2500</v>
      </c>
      <c r="W157" s="117">
        <v>2500</v>
      </c>
      <c r="X157" s="117">
        <v>2500</v>
      </c>
      <c r="Y157" s="117">
        <v>2500</v>
      </c>
      <c r="Z157" s="117">
        <v>2500</v>
      </c>
      <c r="AA157" s="117">
        <v>2500</v>
      </c>
    </row>
    <row r="158" spans="1:27" s="7" customFormat="1" ht="21" customHeight="1" x14ac:dyDescent="0.35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103</v>
      </c>
      <c r="K158" s="51">
        <v>3820</v>
      </c>
      <c r="L158" s="51" t="s">
        <v>41</v>
      </c>
      <c r="M158" s="117">
        <v>0</v>
      </c>
      <c r="N158" s="117">
        <v>0</v>
      </c>
      <c r="O158" s="117">
        <v>0</v>
      </c>
      <c r="P158" s="117">
        <v>0</v>
      </c>
      <c r="Q158" s="117">
        <v>0</v>
      </c>
      <c r="R158" s="117">
        <v>0</v>
      </c>
      <c r="S158" s="117">
        <v>0</v>
      </c>
      <c r="T158" s="117">
        <v>0</v>
      </c>
      <c r="U158" s="117">
        <v>0</v>
      </c>
      <c r="V158" s="117">
        <v>0</v>
      </c>
      <c r="W158" s="117">
        <v>0</v>
      </c>
      <c r="X158" s="117">
        <v>0</v>
      </c>
      <c r="Y158" s="117">
        <v>0</v>
      </c>
      <c r="Z158" s="117">
        <v>0</v>
      </c>
      <c r="AA158" s="117">
        <v>0</v>
      </c>
    </row>
    <row r="159" spans="1:27" s="7" customFormat="1" ht="21" customHeight="1" x14ac:dyDescent="0.35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103</v>
      </c>
      <c r="K159" s="51">
        <v>3830</v>
      </c>
      <c r="L159" s="51" t="s">
        <v>79</v>
      </c>
      <c r="M159" s="117">
        <v>0</v>
      </c>
      <c r="N159" s="117">
        <v>0</v>
      </c>
      <c r="O159" s="117">
        <v>0</v>
      </c>
      <c r="P159" s="117">
        <v>0</v>
      </c>
      <c r="Q159" s="117">
        <v>0</v>
      </c>
      <c r="R159" s="117">
        <v>0</v>
      </c>
      <c r="S159" s="117">
        <v>0</v>
      </c>
      <c r="T159" s="117">
        <v>0</v>
      </c>
      <c r="U159" s="117">
        <v>0</v>
      </c>
      <c r="V159" s="117">
        <v>0</v>
      </c>
      <c r="W159" s="117">
        <v>0</v>
      </c>
      <c r="X159" s="117">
        <v>0</v>
      </c>
      <c r="Y159" s="117">
        <v>0</v>
      </c>
      <c r="Z159" s="117">
        <v>0</v>
      </c>
      <c r="AA159" s="117">
        <v>0</v>
      </c>
    </row>
    <row r="160" spans="1:27" s="7" customFormat="1" ht="21" customHeight="1" x14ac:dyDescent="0.35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103</v>
      </c>
      <c r="K160" s="51">
        <v>3920</v>
      </c>
      <c r="L160" s="51" t="s">
        <v>80</v>
      </c>
      <c r="M160" s="117">
        <v>6100</v>
      </c>
      <c r="N160" s="117">
        <v>6100</v>
      </c>
      <c r="O160" s="117">
        <v>6100</v>
      </c>
      <c r="P160" s="117">
        <v>6100</v>
      </c>
      <c r="Q160" s="117">
        <v>6100</v>
      </c>
      <c r="R160" s="117">
        <v>6100</v>
      </c>
      <c r="S160" s="117">
        <v>6100</v>
      </c>
      <c r="T160" s="117">
        <v>6100</v>
      </c>
      <c r="U160" s="117">
        <v>6100</v>
      </c>
      <c r="V160" s="117">
        <v>6100</v>
      </c>
      <c r="W160" s="117">
        <v>6100</v>
      </c>
      <c r="X160" s="117">
        <v>6100</v>
      </c>
      <c r="Y160" s="117">
        <v>6100</v>
      </c>
      <c r="Z160" s="117">
        <v>6100</v>
      </c>
      <c r="AA160" s="117">
        <v>6100</v>
      </c>
    </row>
    <row r="161" spans="1:27" s="7" customFormat="1" ht="21" customHeight="1" x14ac:dyDescent="0.35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103</v>
      </c>
      <c r="K161" s="51">
        <v>3960</v>
      </c>
      <c r="L161" s="51" t="s">
        <v>42</v>
      </c>
      <c r="M161" s="117">
        <v>680</v>
      </c>
      <c r="N161" s="117">
        <v>680</v>
      </c>
      <c r="O161" s="117">
        <v>680</v>
      </c>
      <c r="P161" s="117">
        <v>680</v>
      </c>
      <c r="Q161" s="117">
        <v>680</v>
      </c>
      <c r="R161" s="117">
        <v>680</v>
      </c>
      <c r="S161" s="117">
        <v>680</v>
      </c>
      <c r="T161" s="117">
        <v>680</v>
      </c>
      <c r="U161" s="117">
        <v>680</v>
      </c>
      <c r="V161" s="117">
        <v>680</v>
      </c>
      <c r="W161" s="117">
        <v>680</v>
      </c>
      <c r="X161" s="117">
        <v>680</v>
      </c>
      <c r="Y161" s="117">
        <v>680</v>
      </c>
      <c r="Z161" s="117">
        <v>680</v>
      </c>
      <c r="AA161" s="117">
        <v>680</v>
      </c>
    </row>
    <row r="162" spans="1:27" s="7" customFormat="1" ht="21" customHeight="1" x14ac:dyDescent="0.35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103</v>
      </c>
      <c r="K162" s="51">
        <v>3980</v>
      </c>
      <c r="L162" s="51" t="s">
        <v>43</v>
      </c>
      <c r="M162" s="117">
        <v>0</v>
      </c>
      <c r="N162" s="117">
        <v>0</v>
      </c>
      <c r="O162" s="117">
        <v>0</v>
      </c>
      <c r="P162" s="117">
        <v>0</v>
      </c>
      <c r="Q162" s="117">
        <v>0</v>
      </c>
      <c r="R162" s="117">
        <v>0</v>
      </c>
      <c r="S162" s="117">
        <v>0</v>
      </c>
      <c r="T162" s="117">
        <v>0</v>
      </c>
      <c r="U162" s="117">
        <v>0</v>
      </c>
      <c r="V162" s="117">
        <v>0</v>
      </c>
      <c r="W162" s="117">
        <v>0</v>
      </c>
      <c r="X162" s="117">
        <v>0</v>
      </c>
      <c r="Y162" s="117">
        <v>0</v>
      </c>
      <c r="Z162" s="117">
        <v>0</v>
      </c>
      <c r="AA162" s="117">
        <v>0</v>
      </c>
    </row>
    <row r="163" spans="1:27" s="7" customFormat="1" ht="21" customHeight="1" x14ac:dyDescent="0.35">
      <c r="A163" s="14"/>
      <c r="B163" s="14"/>
      <c r="C163" s="8"/>
      <c r="D163" s="8"/>
      <c r="E163" s="8"/>
      <c r="F163" s="8"/>
      <c r="G163" s="148"/>
      <c r="H163" s="53" t="s">
        <v>59</v>
      </c>
      <c r="I163" s="53"/>
      <c r="J163" s="53"/>
      <c r="K163" s="53"/>
      <c r="L163" s="55"/>
      <c r="M163" s="116">
        <f>SUM(M133:M162)</f>
        <v>151965.524</v>
      </c>
      <c r="N163" s="116">
        <f>SUM(N133:N162)</f>
        <v>151965.524</v>
      </c>
      <c r="O163" s="116">
        <f t="shared" ref="O163:U163" si="210">SUM(O133:O162)</f>
        <v>151965.524</v>
      </c>
      <c r="P163" s="116">
        <f t="shared" si="210"/>
        <v>151965.524</v>
      </c>
      <c r="Q163" s="116">
        <f t="shared" si="210"/>
        <v>151965.524</v>
      </c>
      <c r="R163" s="116">
        <f t="shared" si="210"/>
        <v>151965.524</v>
      </c>
      <c r="S163" s="116">
        <f t="shared" si="210"/>
        <v>151965.524</v>
      </c>
      <c r="T163" s="116">
        <f t="shared" si="210"/>
        <v>151965.524</v>
      </c>
      <c r="U163" s="116">
        <f t="shared" si="210"/>
        <v>151965.524</v>
      </c>
      <c r="V163" s="116">
        <f>SUM(V133:V162)</f>
        <v>151965.524</v>
      </c>
      <c r="W163" s="116">
        <f t="shared" ref="W163" si="211">SUM(W133:W162)</f>
        <v>151965.524</v>
      </c>
      <c r="X163" s="116">
        <f t="shared" ref="X163" si="212">SUM(X133:X162)</f>
        <v>151965.524</v>
      </c>
      <c r="Y163" s="116">
        <f t="shared" ref="Y163" si="213">SUM(Y133:Y162)</f>
        <v>151965.524</v>
      </c>
      <c r="Z163" s="116">
        <f t="shared" ref="Z163" si="214">SUM(Z133:Z162)</f>
        <v>151965.524</v>
      </c>
      <c r="AA163" s="116">
        <f t="shared" ref="AA163" si="215">SUM(AA133:AA162)</f>
        <v>151965.524</v>
      </c>
    </row>
    <row r="164" spans="1:27" ht="21" customHeight="1" x14ac:dyDescent="0.35">
      <c r="A164" s="8"/>
      <c r="B164" s="8"/>
      <c r="C164" s="28"/>
      <c r="D164" s="28"/>
      <c r="E164" s="189">
        <v>3</v>
      </c>
      <c r="F164" s="189" t="s">
        <v>139</v>
      </c>
      <c r="G164" s="190"/>
      <c r="H164" s="189"/>
      <c r="I164" s="189"/>
      <c r="J164" s="189"/>
      <c r="K164" s="189"/>
      <c r="L164" s="189"/>
      <c r="M164" s="191">
        <f>+M174+M205</f>
        <v>185817.62400000001</v>
      </c>
      <c r="N164" s="191">
        <f>+N174+N205</f>
        <v>185817.62400000001</v>
      </c>
      <c r="O164" s="191">
        <f t="shared" ref="O164:U164" si="216">+O174+O205</f>
        <v>185817.62400000001</v>
      </c>
      <c r="P164" s="191">
        <f t="shared" si="216"/>
        <v>185817.62400000001</v>
      </c>
      <c r="Q164" s="191">
        <f t="shared" si="216"/>
        <v>185817.62400000001</v>
      </c>
      <c r="R164" s="191">
        <f t="shared" si="216"/>
        <v>185817.62400000001</v>
      </c>
      <c r="S164" s="191">
        <f t="shared" si="216"/>
        <v>185817.62400000001</v>
      </c>
      <c r="T164" s="191">
        <f t="shared" si="216"/>
        <v>185817.62400000001</v>
      </c>
      <c r="U164" s="191">
        <f t="shared" si="216"/>
        <v>185817.62400000001</v>
      </c>
      <c r="V164" s="191">
        <f>+V174+V205</f>
        <v>185817.62400000001</v>
      </c>
      <c r="W164" s="191">
        <f t="shared" ref="W164:AA164" si="217">+W174+W205</f>
        <v>185817.62400000001</v>
      </c>
      <c r="X164" s="191">
        <f t="shared" si="217"/>
        <v>185817.62400000001</v>
      </c>
      <c r="Y164" s="191">
        <f t="shared" si="217"/>
        <v>185817.62400000001</v>
      </c>
      <c r="Z164" s="191">
        <f t="shared" si="217"/>
        <v>185817.62400000001</v>
      </c>
      <c r="AA164" s="191">
        <f t="shared" si="217"/>
        <v>185817.62400000001</v>
      </c>
    </row>
    <row r="165" spans="1:27" s="7" customFormat="1" ht="21" customHeight="1" x14ac:dyDescent="0.35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103</v>
      </c>
      <c r="K165" s="51">
        <v>2110</v>
      </c>
      <c r="L165" s="51" t="s">
        <v>14</v>
      </c>
      <c r="M165" s="117">
        <v>2430</v>
      </c>
      <c r="N165" s="117">
        <v>2430</v>
      </c>
      <c r="O165" s="117">
        <v>2430</v>
      </c>
      <c r="P165" s="117">
        <v>2430</v>
      </c>
      <c r="Q165" s="117">
        <v>2430</v>
      </c>
      <c r="R165" s="117">
        <v>2430</v>
      </c>
      <c r="S165" s="117">
        <v>2430</v>
      </c>
      <c r="T165" s="117">
        <v>2430</v>
      </c>
      <c r="U165" s="117">
        <v>2430</v>
      </c>
      <c r="V165" s="117">
        <v>2430</v>
      </c>
      <c r="W165" s="117">
        <v>2430</v>
      </c>
      <c r="X165" s="117">
        <v>2430</v>
      </c>
      <c r="Y165" s="117">
        <v>2430</v>
      </c>
      <c r="Z165" s="117">
        <v>2430</v>
      </c>
      <c r="AA165" s="117">
        <v>2430</v>
      </c>
    </row>
    <row r="166" spans="1:27" s="7" customFormat="1" ht="21" customHeight="1" x14ac:dyDescent="0.35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103</v>
      </c>
      <c r="K166" s="51">
        <v>2120</v>
      </c>
      <c r="L166" s="51" t="s">
        <v>15</v>
      </c>
      <c r="M166" s="117">
        <v>8500</v>
      </c>
      <c r="N166" s="117">
        <v>8500</v>
      </c>
      <c r="O166" s="117">
        <v>8500</v>
      </c>
      <c r="P166" s="117">
        <v>8500</v>
      </c>
      <c r="Q166" s="117">
        <v>8500</v>
      </c>
      <c r="R166" s="117">
        <v>8500</v>
      </c>
      <c r="S166" s="117">
        <v>8500</v>
      </c>
      <c r="T166" s="117">
        <v>8500</v>
      </c>
      <c r="U166" s="117">
        <v>8500</v>
      </c>
      <c r="V166" s="117">
        <v>8500</v>
      </c>
      <c r="W166" s="117">
        <v>8500</v>
      </c>
      <c r="X166" s="117">
        <v>8500</v>
      </c>
      <c r="Y166" s="117">
        <v>8500</v>
      </c>
      <c r="Z166" s="117">
        <v>8500</v>
      </c>
      <c r="AA166" s="117">
        <v>8500</v>
      </c>
    </row>
    <row r="167" spans="1:27" s="7" customFormat="1" ht="21" customHeight="1" x14ac:dyDescent="0.35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103</v>
      </c>
      <c r="K167" s="51">
        <v>2150</v>
      </c>
      <c r="L167" s="51" t="s">
        <v>16</v>
      </c>
      <c r="M167" s="117">
        <v>1500</v>
      </c>
      <c r="N167" s="117">
        <v>1500</v>
      </c>
      <c r="O167" s="117">
        <v>1500</v>
      </c>
      <c r="P167" s="117">
        <v>1500</v>
      </c>
      <c r="Q167" s="117">
        <v>1500</v>
      </c>
      <c r="R167" s="117">
        <v>1500</v>
      </c>
      <c r="S167" s="117">
        <v>1500</v>
      </c>
      <c r="T167" s="117">
        <v>1500</v>
      </c>
      <c r="U167" s="117">
        <v>1500</v>
      </c>
      <c r="V167" s="117">
        <v>1500</v>
      </c>
      <c r="W167" s="117">
        <v>1500</v>
      </c>
      <c r="X167" s="117">
        <v>1500</v>
      </c>
      <c r="Y167" s="117">
        <v>1500</v>
      </c>
      <c r="Z167" s="117">
        <v>1500</v>
      </c>
      <c r="AA167" s="117">
        <v>1500</v>
      </c>
    </row>
    <row r="168" spans="1:27" s="7" customFormat="1" ht="21" customHeight="1" x14ac:dyDescent="0.35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103</v>
      </c>
      <c r="K168" s="51">
        <v>2160</v>
      </c>
      <c r="L168" s="51" t="s">
        <v>17</v>
      </c>
      <c r="M168" s="117">
        <v>1250</v>
      </c>
      <c r="N168" s="117">
        <v>1250</v>
      </c>
      <c r="O168" s="117">
        <v>1250</v>
      </c>
      <c r="P168" s="117">
        <v>1250</v>
      </c>
      <c r="Q168" s="117">
        <v>1250</v>
      </c>
      <c r="R168" s="117">
        <v>1250</v>
      </c>
      <c r="S168" s="117">
        <v>1250</v>
      </c>
      <c r="T168" s="117">
        <v>1250</v>
      </c>
      <c r="U168" s="117">
        <v>1250</v>
      </c>
      <c r="V168" s="117">
        <v>1250</v>
      </c>
      <c r="W168" s="117">
        <v>1250</v>
      </c>
      <c r="X168" s="117">
        <v>1250</v>
      </c>
      <c r="Y168" s="117">
        <v>1250</v>
      </c>
      <c r="Z168" s="117">
        <v>1250</v>
      </c>
      <c r="AA168" s="117">
        <v>1250</v>
      </c>
    </row>
    <row r="169" spans="1:27" s="7" customFormat="1" ht="21" customHeight="1" x14ac:dyDescent="0.35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103</v>
      </c>
      <c r="K169" s="51">
        <v>2211</v>
      </c>
      <c r="L169" s="51" t="s">
        <v>69</v>
      </c>
      <c r="M169" s="117">
        <v>8500</v>
      </c>
      <c r="N169" s="117">
        <v>8500</v>
      </c>
      <c r="O169" s="117">
        <v>8500</v>
      </c>
      <c r="P169" s="117">
        <v>8500</v>
      </c>
      <c r="Q169" s="117">
        <v>8500</v>
      </c>
      <c r="R169" s="117">
        <v>8500</v>
      </c>
      <c r="S169" s="117">
        <v>8500</v>
      </c>
      <c r="T169" s="117">
        <v>8500</v>
      </c>
      <c r="U169" s="117">
        <v>8500</v>
      </c>
      <c r="V169" s="117">
        <v>8500</v>
      </c>
      <c r="W169" s="117">
        <v>8500</v>
      </c>
      <c r="X169" s="117">
        <v>8500</v>
      </c>
      <c r="Y169" s="117">
        <v>8500</v>
      </c>
      <c r="Z169" s="117">
        <v>8500</v>
      </c>
      <c r="AA169" s="117">
        <v>8500</v>
      </c>
    </row>
    <row r="170" spans="1:27" s="7" customFormat="1" ht="21" customHeight="1" x14ac:dyDescent="0.35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103</v>
      </c>
      <c r="K170" s="51">
        <v>2530</v>
      </c>
      <c r="L170" s="51" t="s">
        <v>18</v>
      </c>
      <c r="M170" s="117">
        <v>300</v>
      </c>
      <c r="N170" s="117">
        <v>300</v>
      </c>
      <c r="O170" s="117">
        <v>300</v>
      </c>
      <c r="P170" s="117">
        <v>300</v>
      </c>
      <c r="Q170" s="117">
        <v>300</v>
      </c>
      <c r="R170" s="117">
        <v>300</v>
      </c>
      <c r="S170" s="117">
        <v>300</v>
      </c>
      <c r="T170" s="117">
        <v>300</v>
      </c>
      <c r="U170" s="117">
        <v>300</v>
      </c>
      <c r="V170" s="117">
        <v>300</v>
      </c>
      <c r="W170" s="117">
        <v>300</v>
      </c>
      <c r="X170" s="117">
        <v>300</v>
      </c>
      <c r="Y170" s="117">
        <v>300</v>
      </c>
      <c r="Z170" s="117">
        <v>300</v>
      </c>
      <c r="AA170" s="117">
        <v>300</v>
      </c>
    </row>
    <row r="171" spans="1:27" s="7" customFormat="1" ht="21" customHeight="1" x14ac:dyDescent="0.35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103</v>
      </c>
      <c r="K171" s="51">
        <v>2610</v>
      </c>
      <c r="L171" s="51" t="s">
        <v>52</v>
      </c>
      <c r="M171" s="117">
        <v>5162.1000000000004</v>
      </c>
      <c r="N171" s="117">
        <v>5162.1000000000004</v>
      </c>
      <c r="O171" s="117">
        <v>5162.1000000000004</v>
      </c>
      <c r="P171" s="117">
        <v>5162.1000000000004</v>
      </c>
      <c r="Q171" s="117">
        <v>5162.1000000000004</v>
      </c>
      <c r="R171" s="117">
        <v>5162.1000000000004</v>
      </c>
      <c r="S171" s="117">
        <v>5162.1000000000004</v>
      </c>
      <c r="T171" s="117">
        <v>5162.1000000000004</v>
      </c>
      <c r="U171" s="117">
        <v>5162.1000000000004</v>
      </c>
      <c r="V171" s="117">
        <v>5162.1000000000004</v>
      </c>
      <c r="W171" s="117">
        <v>5162.1000000000004</v>
      </c>
      <c r="X171" s="117">
        <v>5162.1000000000004</v>
      </c>
      <c r="Y171" s="117">
        <v>5162.1000000000004</v>
      </c>
      <c r="Z171" s="117">
        <v>5162.1000000000004</v>
      </c>
      <c r="AA171" s="117">
        <v>5162.1000000000004</v>
      </c>
    </row>
    <row r="172" spans="1:27" s="7" customFormat="1" ht="21" customHeight="1" x14ac:dyDescent="0.35">
      <c r="A172" s="14"/>
      <c r="B172" s="14"/>
      <c r="C172" s="8"/>
      <c r="D172" s="8"/>
      <c r="E172" s="8"/>
      <c r="F172" s="8"/>
      <c r="G172" s="142">
        <v>1126151100</v>
      </c>
      <c r="H172" s="52" t="s">
        <v>89</v>
      </c>
      <c r="I172" s="51">
        <v>132</v>
      </c>
      <c r="J172" s="51" t="s">
        <v>103</v>
      </c>
      <c r="K172" s="51">
        <v>2710</v>
      </c>
      <c r="L172" s="51" t="s">
        <v>53</v>
      </c>
      <c r="M172" s="117">
        <v>3360</v>
      </c>
      <c r="N172" s="117">
        <v>3360</v>
      </c>
      <c r="O172" s="117">
        <v>3360</v>
      </c>
      <c r="P172" s="117">
        <v>3360</v>
      </c>
      <c r="Q172" s="117">
        <v>3360</v>
      </c>
      <c r="R172" s="117">
        <v>3360</v>
      </c>
      <c r="S172" s="117">
        <v>3360</v>
      </c>
      <c r="T172" s="117">
        <v>3360</v>
      </c>
      <c r="U172" s="117">
        <v>3360</v>
      </c>
      <c r="V172" s="117">
        <v>3360</v>
      </c>
      <c r="W172" s="117">
        <v>3360</v>
      </c>
      <c r="X172" s="117">
        <v>3360</v>
      </c>
      <c r="Y172" s="117">
        <v>3360</v>
      </c>
      <c r="Z172" s="117">
        <v>3360</v>
      </c>
      <c r="AA172" s="117">
        <v>3360</v>
      </c>
    </row>
    <row r="173" spans="1:27" s="7" customFormat="1" ht="21" customHeight="1" x14ac:dyDescent="0.35">
      <c r="A173" s="14"/>
      <c r="B173" s="14"/>
      <c r="C173" s="8"/>
      <c r="D173" s="8"/>
      <c r="E173" s="8"/>
      <c r="F173" s="8"/>
      <c r="G173" s="142">
        <v>1126151100</v>
      </c>
      <c r="H173" s="52" t="s">
        <v>89</v>
      </c>
      <c r="I173" s="51">
        <v>132</v>
      </c>
      <c r="J173" s="51" t="s">
        <v>103</v>
      </c>
      <c r="K173" s="51">
        <v>2940</v>
      </c>
      <c r="L173" s="51" t="s">
        <v>87</v>
      </c>
      <c r="M173" s="117">
        <v>2850</v>
      </c>
      <c r="N173" s="117">
        <v>2850</v>
      </c>
      <c r="O173" s="117">
        <v>2850</v>
      </c>
      <c r="P173" s="117">
        <v>2850</v>
      </c>
      <c r="Q173" s="117">
        <v>2850</v>
      </c>
      <c r="R173" s="117">
        <v>2850</v>
      </c>
      <c r="S173" s="117">
        <v>2850</v>
      </c>
      <c r="T173" s="117">
        <v>2850</v>
      </c>
      <c r="U173" s="117">
        <v>2850</v>
      </c>
      <c r="V173" s="117">
        <v>2850</v>
      </c>
      <c r="W173" s="117">
        <v>2850</v>
      </c>
      <c r="X173" s="117">
        <v>2850</v>
      </c>
      <c r="Y173" s="117">
        <v>2850</v>
      </c>
      <c r="Z173" s="117">
        <v>2850</v>
      </c>
      <c r="AA173" s="117">
        <v>2850</v>
      </c>
    </row>
    <row r="174" spans="1:27" s="7" customFormat="1" ht="21" customHeight="1" x14ac:dyDescent="0.35">
      <c r="A174" s="14"/>
      <c r="B174" s="14"/>
      <c r="C174" s="8"/>
      <c r="D174" s="8"/>
      <c r="E174" s="8"/>
      <c r="F174" s="8"/>
      <c r="G174" s="142"/>
      <c r="H174" s="55" t="s">
        <v>60</v>
      </c>
      <c r="I174" s="51"/>
      <c r="J174" s="51"/>
      <c r="K174" s="51"/>
      <c r="L174" s="53"/>
      <c r="M174" s="120">
        <f>SUM(M165:M173)</f>
        <v>33852.1</v>
      </c>
      <c r="N174" s="120">
        <f>SUM(N165:N173)</f>
        <v>33852.1</v>
      </c>
      <c r="O174" s="120">
        <f t="shared" ref="O174:U174" si="218">SUM(O165:O173)</f>
        <v>33852.1</v>
      </c>
      <c r="P174" s="120">
        <f t="shared" si="218"/>
        <v>33852.1</v>
      </c>
      <c r="Q174" s="120">
        <f t="shared" si="218"/>
        <v>33852.1</v>
      </c>
      <c r="R174" s="120">
        <f t="shared" si="218"/>
        <v>33852.1</v>
      </c>
      <c r="S174" s="120">
        <f t="shared" si="218"/>
        <v>33852.1</v>
      </c>
      <c r="T174" s="120">
        <f t="shared" si="218"/>
        <v>33852.1</v>
      </c>
      <c r="U174" s="120">
        <f t="shared" si="218"/>
        <v>33852.1</v>
      </c>
      <c r="V174" s="120">
        <f>SUM(V165:V173)</f>
        <v>33852.1</v>
      </c>
      <c r="W174" s="120">
        <f t="shared" ref="W174" si="219">SUM(W165:W173)</f>
        <v>33852.1</v>
      </c>
      <c r="X174" s="120">
        <f t="shared" ref="X174" si="220">SUM(X165:X173)</f>
        <v>33852.1</v>
      </c>
      <c r="Y174" s="120">
        <f t="shared" ref="Y174" si="221">SUM(Y165:Y173)</f>
        <v>33852.1</v>
      </c>
      <c r="Z174" s="120">
        <f t="shared" ref="Z174" si="222">SUM(Z165:Z173)</f>
        <v>33852.1</v>
      </c>
      <c r="AA174" s="120">
        <f t="shared" ref="AA174" si="223">SUM(AA165:AA173)</f>
        <v>33852.1</v>
      </c>
    </row>
    <row r="175" spans="1:27" s="7" customFormat="1" ht="21" customHeight="1" x14ac:dyDescent="0.35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103</v>
      </c>
      <c r="K175" s="51">
        <v>3110</v>
      </c>
      <c r="L175" s="51" t="s">
        <v>20</v>
      </c>
      <c r="M175" s="117">
        <v>14000</v>
      </c>
      <c r="N175" s="117">
        <v>14000</v>
      </c>
      <c r="O175" s="117">
        <v>14000</v>
      </c>
      <c r="P175" s="117">
        <v>14000</v>
      </c>
      <c r="Q175" s="117">
        <v>14000</v>
      </c>
      <c r="R175" s="117">
        <v>14000</v>
      </c>
      <c r="S175" s="117">
        <v>14000</v>
      </c>
      <c r="T175" s="117">
        <v>14000</v>
      </c>
      <c r="U175" s="117">
        <v>14000</v>
      </c>
      <c r="V175" s="117">
        <v>14000</v>
      </c>
      <c r="W175" s="117">
        <v>14000</v>
      </c>
      <c r="X175" s="117">
        <v>14000</v>
      </c>
      <c r="Y175" s="117">
        <v>14000</v>
      </c>
      <c r="Z175" s="117">
        <v>14000</v>
      </c>
      <c r="AA175" s="117">
        <v>14000</v>
      </c>
    </row>
    <row r="176" spans="1:27" s="7" customFormat="1" ht="21" customHeight="1" x14ac:dyDescent="0.35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103</v>
      </c>
      <c r="K176" s="51">
        <v>3130</v>
      </c>
      <c r="L176" s="51" t="s">
        <v>21</v>
      </c>
      <c r="M176" s="117">
        <v>360</v>
      </c>
      <c r="N176" s="117">
        <v>360</v>
      </c>
      <c r="O176" s="117">
        <v>360</v>
      </c>
      <c r="P176" s="117">
        <v>360</v>
      </c>
      <c r="Q176" s="117">
        <v>360</v>
      </c>
      <c r="R176" s="117">
        <v>360</v>
      </c>
      <c r="S176" s="117">
        <v>360</v>
      </c>
      <c r="T176" s="117">
        <v>360</v>
      </c>
      <c r="U176" s="117">
        <v>360</v>
      </c>
      <c r="V176" s="117">
        <v>360</v>
      </c>
      <c r="W176" s="117">
        <v>360</v>
      </c>
      <c r="X176" s="117">
        <v>360</v>
      </c>
      <c r="Y176" s="117">
        <v>360</v>
      </c>
      <c r="Z176" s="117">
        <v>360</v>
      </c>
      <c r="AA176" s="117">
        <v>360</v>
      </c>
    </row>
    <row r="177" spans="1:27" s="7" customFormat="1" ht="21" customHeight="1" x14ac:dyDescent="0.35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103</v>
      </c>
      <c r="K177" s="51">
        <v>3140</v>
      </c>
      <c r="L177" s="51" t="s">
        <v>22</v>
      </c>
      <c r="M177" s="117">
        <v>2832</v>
      </c>
      <c r="N177" s="117">
        <v>2832</v>
      </c>
      <c r="O177" s="117">
        <v>2832</v>
      </c>
      <c r="P177" s="117">
        <v>2832</v>
      </c>
      <c r="Q177" s="117">
        <v>2832</v>
      </c>
      <c r="R177" s="117">
        <v>2832</v>
      </c>
      <c r="S177" s="117">
        <v>2832</v>
      </c>
      <c r="T177" s="117">
        <v>2832</v>
      </c>
      <c r="U177" s="117">
        <v>2832</v>
      </c>
      <c r="V177" s="117">
        <v>2832</v>
      </c>
      <c r="W177" s="117">
        <v>2832</v>
      </c>
      <c r="X177" s="117">
        <v>2832</v>
      </c>
      <c r="Y177" s="117">
        <v>2832</v>
      </c>
      <c r="Z177" s="117">
        <v>2832</v>
      </c>
      <c r="AA177" s="117">
        <v>2832</v>
      </c>
    </row>
    <row r="178" spans="1:27" s="7" customFormat="1" ht="21" customHeight="1" x14ac:dyDescent="0.35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103</v>
      </c>
      <c r="K178" s="51">
        <v>3150</v>
      </c>
      <c r="L178" s="51" t="s">
        <v>23</v>
      </c>
      <c r="M178" s="117">
        <v>3000</v>
      </c>
      <c r="N178" s="117">
        <v>3000</v>
      </c>
      <c r="O178" s="117">
        <v>3000</v>
      </c>
      <c r="P178" s="117">
        <v>3000</v>
      </c>
      <c r="Q178" s="117">
        <v>3000</v>
      </c>
      <c r="R178" s="117">
        <v>3000</v>
      </c>
      <c r="S178" s="117">
        <v>3000</v>
      </c>
      <c r="T178" s="117">
        <v>3000</v>
      </c>
      <c r="U178" s="117">
        <v>3000</v>
      </c>
      <c r="V178" s="117">
        <v>3000</v>
      </c>
      <c r="W178" s="117">
        <v>3000</v>
      </c>
      <c r="X178" s="117">
        <v>3000</v>
      </c>
      <c r="Y178" s="117">
        <v>3000</v>
      </c>
      <c r="Z178" s="117">
        <v>3000</v>
      </c>
      <c r="AA178" s="117">
        <v>3000</v>
      </c>
    </row>
    <row r="179" spans="1:27" s="7" customFormat="1" ht="21" customHeight="1" x14ac:dyDescent="0.35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103</v>
      </c>
      <c r="K179" s="51">
        <v>3170</v>
      </c>
      <c r="L179" s="51" t="s">
        <v>24</v>
      </c>
      <c r="M179" s="117">
        <v>27800</v>
      </c>
      <c r="N179" s="117">
        <v>27800</v>
      </c>
      <c r="O179" s="117">
        <v>27800</v>
      </c>
      <c r="P179" s="117">
        <v>27800</v>
      </c>
      <c r="Q179" s="117">
        <v>27800</v>
      </c>
      <c r="R179" s="117">
        <v>27800</v>
      </c>
      <c r="S179" s="117">
        <v>27800</v>
      </c>
      <c r="T179" s="117">
        <v>27800</v>
      </c>
      <c r="U179" s="117">
        <v>27800</v>
      </c>
      <c r="V179" s="117">
        <v>27800</v>
      </c>
      <c r="W179" s="117">
        <v>27800</v>
      </c>
      <c r="X179" s="117">
        <v>27800</v>
      </c>
      <c r="Y179" s="117">
        <v>27800</v>
      </c>
      <c r="Z179" s="117">
        <v>27800</v>
      </c>
      <c r="AA179" s="117">
        <v>27800</v>
      </c>
    </row>
    <row r="180" spans="1:27" s="7" customFormat="1" ht="21" customHeight="1" x14ac:dyDescent="0.35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103</v>
      </c>
      <c r="K180" s="51">
        <v>3180</v>
      </c>
      <c r="L180" s="51" t="s">
        <v>25</v>
      </c>
      <c r="M180" s="117">
        <v>500</v>
      </c>
      <c r="N180" s="117">
        <v>500</v>
      </c>
      <c r="O180" s="117">
        <v>500</v>
      </c>
      <c r="P180" s="117">
        <v>500</v>
      </c>
      <c r="Q180" s="117">
        <v>500</v>
      </c>
      <c r="R180" s="117">
        <v>500</v>
      </c>
      <c r="S180" s="117">
        <v>500</v>
      </c>
      <c r="T180" s="117">
        <v>500</v>
      </c>
      <c r="U180" s="117">
        <v>500</v>
      </c>
      <c r="V180" s="117">
        <v>500</v>
      </c>
      <c r="W180" s="117">
        <v>500</v>
      </c>
      <c r="X180" s="117">
        <v>500</v>
      </c>
      <c r="Y180" s="117">
        <v>500</v>
      </c>
      <c r="Z180" s="117">
        <v>500</v>
      </c>
      <c r="AA180" s="117">
        <v>500</v>
      </c>
    </row>
    <row r="181" spans="1:27" s="7" customFormat="1" ht="21" customHeight="1" x14ac:dyDescent="0.35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103</v>
      </c>
      <c r="K181" s="51">
        <v>3220</v>
      </c>
      <c r="L181" s="51" t="s">
        <v>26</v>
      </c>
      <c r="M181" s="117">
        <v>41514.923999999999</v>
      </c>
      <c r="N181" s="117">
        <v>41514.923999999999</v>
      </c>
      <c r="O181" s="117">
        <v>41514.923999999999</v>
      </c>
      <c r="P181" s="117">
        <v>41514.923999999999</v>
      </c>
      <c r="Q181" s="117">
        <v>41514.923999999999</v>
      </c>
      <c r="R181" s="117">
        <v>41514.923999999999</v>
      </c>
      <c r="S181" s="117">
        <v>41514.923999999999</v>
      </c>
      <c r="T181" s="117">
        <v>41514.923999999999</v>
      </c>
      <c r="U181" s="117">
        <v>41514.923999999999</v>
      </c>
      <c r="V181" s="117">
        <v>41514.923999999999</v>
      </c>
      <c r="W181" s="117">
        <v>41514.923999999999</v>
      </c>
      <c r="X181" s="117">
        <v>41514.923999999999</v>
      </c>
      <c r="Y181" s="117">
        <v>41514.923999999999</v>
      </c>
      <c r="Z181" s="117">
        <v>41514.923999999999</v>
      </c>
      <c r="AA181" s="117">
        <v>41514.923999999999</v>
      </c>
    </row>
    <row r="182" spans="1:27" s="7" customFormat="1" ht="21" customHeight="1" x14ac:dyDescent="0.35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103</v>
      </c>
      <c r="K182" s="51">
        <v>3230</v>
      </c>
      <c r="L182" s="51" t="s">
        <v>150</v>
      </c>
      <c r="M182" s="117">
        <v>6000</v>
      </c>
      <c r="N182" s="117">
        <v>6000</v>
      </c>
      <c r="O182" s="117">
        <v>6000</v>
      </c>
      <c r="P182" s="117">
        <v>6000</v>
      </c>
      <c r="Q182" s="117">
        <v>6000</v>
      </c>
      <c r="R182" s="117">
        <v>6000</v>
      </c>
      <c r="S182" s="117">
        <v>6000</v>
      </c>
      <c r="T182" s="117">
        <v>6000</v>
      </c>
      <c r="U182" s="117">
        <v>6000</v>
      </c>
      <c r="V182" s="117">
        <v>6000</v>
      </c>
      <c r="W182" s="117">
        <v>6000</v>
      </c>
      <c r="X182" s="117">
        <v>6000</v>
      </c>
      <c r="Y182" s="117">
        <v>6000</v>
      </c>
      <c r="Z182" s="117">
        <v>6000</v>
      </c>
      <c r="AA182" s="117">
        <v>6000</v>
      </c>
    </row>
    <row r="183" spans="1:27" s="7" customFormat="1" ht="21" customHeight="1" x14ac:dyDescent="0.35">
      <c r="A183" s="14"/>
      <c r="B183" s="14"/>
      <c r="C183" s="8"/>
      <c r="D183" s="8"/>
      <c r="E183" s="8"/>
      <c r="F183" s="8"/>
      <c r="G183" s="142">
        <v>1126151100</v>
      </c>
      <c r="H183" s="52" t="s">
        <v>89</v>
      </c>
      <c r="I183" s="51">
        <v>132</v>
      </c>
      <c r="J183" s="51" t="s">
        <v>103</v>
      </c>
      <c r="K183" s="51">
        <v>3290</v>
      </c>
      <c r="L183" s="51" t="s">
        <v>27</v>
      </c>
      <c r="M183" s="117">
        <v>2500</v>
      </c>
      <c r="N183" s="117">
        <v>2500</v>
      </c>
      <c r="O183" s="117">
        <v>2500</v>
      </c>
      <c r="P183" s="117">
        <v>2500</v>
      </c>
      <c r="Q183" s="117">
        <v>2500</v>
      </c>
      <c r="R183" s="117">
        <v>2500</v>
      </c>
      <c r="S183" s="117">
        <v>2500</v>
      </c>
      <c r="T183" s="117">
        <v>2500</v>
      </c>
      <c r="U183" s="117">
        <v>2500</v>
      </c>
      <c r="V183" s="117">
        <v>2500</v>
      </c>
      <c r="W183" s="117">
        <v>2500</v>
      </c>
      <c r="X183" s="117">
        <v>2500</v>
      </c>
      <c r="Y183" s="117">
        <v>2500</v>
      </c>
      <c r="Z183" s="117">
        <v>2500</v>
      </c>
      <c r="AA183" s="117">
        <v>2500</v>
      </c>
    </row>
    <row r="184" spans="1:27" s="7" customFormat="1" ht="21" customHeight="1" x14ac:dyDescent="0.35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103</v>
      </c>
      <c r="K184" s="51">
        <v>3310</v>
      </c>
      <c r="L184" s="51" t="s">
        <v>28</v>
      </c>
      <c r="M184" s="117">
        <v>0</v>
      </c>
      <c r="N184" s="117">
        <v>0</v>
      </c>
      <c r="O184" s="117">
        <v>0</v>
      </c>
      <c r="P184" s="117">
        <v>0</v>
      </c>
      <c r="Q184" s="117">
        <v>0</v>
      </c>
      <c r="R184" s="117">
        <v>0</v>
      </c>
      <c r="S184" s="117">
        <v>0</v>
      </c>
      <c r="T184" s="117">
        <v>0</v>
      </c>
      <c r="U184" s="117">
        <v>0</v>
      </c>
      <c r="V184" s="117">
        <v>0</v>
      </c>
      <c r="W184" s="117">
        <v>0</v>
      </c>
      <c r="X184" s="117">
        <v>0</v>
      </c>
      <c r="Y184" s="117">
        <v>0</v>
      </c>
      <c r="Z184" s="117">
        <v>0</v>
      </c>
      <c r="AA184" s="117">
        <v>0</v>
      </c>
    </row>
    <row r="185" spans="1:27" s="7" customFormat="1" ht="21" customHeight="1" x14ac:dyDescent="0.35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103</v>
      </c>
      <c r="K185" s="51">
        <v>3360</v>
      </c>
      <c r="L185" s="51" t="s">
        <v>29</v>
      </c>
      <c r="M185" s="117">
        <v>1850</v>
      </c>
      <c r="N185" s="117">
        <v>1850</v>
      </c>
      <c r="O185" s="117">
        <v>1850</v>
      </c>
      <c r="P185" s="117">
        <v>1850</v>
      </c>
      <c r="Q185" s="117">
        <v>1850</v>
      </c>
      <c r="R185" s="117">
        <v>1850</v>
      </c>
      <c r="S185" s="117">
        <v>1850</v>
      </c>
      <c r="T185" s="117">
        <v>1850</v>
      </c>
      <c r="U185" s="117">
        <v>1850</v>
      </c>
      <c r="V185" s="117">
        <v>1850</v>
      </c>
      <c r="W185" s="117">
        <v>1850</v>
      </c>
      <c r="X185" s="117">
        <v>1850</v>
      </c>
      <c r="Y185" s="117">
        <v>1850</v>
      </c>
      <c r="Z185" s="117">
        <v>1850</v>
      </c>
      <c r="AA185" s="117">
        <v>1850</v>
      </c>
    </row>
    <row r="186" spans="1:27" s="7" customFormat="1" ht="21" customHeight="1" x14ac:dyDescent="0.35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103</v>
      </c>
      <c r="K186" s="51">
        <v>3380</v>
      </c>
      <c r="L186" s="51" t="s">
        <v>30</v>
      </c>
      <c r="M186" s="117">
        <v>465.6</v>
      </c>
      <c r="N186" s="117">
        <v>465.6</v>
      </c>
      <c r="O186" s="117">
        <v>465.6</v>
      </c>
      <c r="P186" s="117">
        <v>465.6</v>
      </c>
      <c r="Q186" s="117">
        <v>465.6</v>
      </c>
      <c r="R186" s="117">
        <v>465.6</v>
      </c>
      <c r="S186" s="117">
        <v>465.6</v>
      </c>
      <c r="T186" s="117">
        <v>465.6</v>
      </c>
      <c r="U186" s="117">
        <v>465.6</v>
      </c>
      <c r="V186" s="117">
        <v>465.6</v>
      </c>
      <c r="W186" s="117">
        <v>465.6</v>
      </c>
      <c r="X186" s="117">
        <v>465.6</v>
      </c>
      <c r="Y186" s="117">
        <v>465.6</v>
      </c>
      <c r="Z186" s="117">
        <v>465.6</v>
      </c>
      <c r="AA186" s="117">
        <v>465.6</v>
      </c>
    </row>
    <row r="187" spans="1:27" s="7" customFormat="1" ht="21" customHeight="1" x14ac:dyDescent="0.35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103</v>
      </c>
      <c r="K187" s="51">
        <v>3390</v>
      </c>
      <c r="L187" s="51" t="s">
        <v>56</v>
      </c>
      <c r="M187" s="117">
        <v>0</v>
      </c>
      <c r="N187" s="117">
        <v>0</v>
      </c>
      <c r="O187" s="117">
        <v>0</v>
      </c>
      <c r="P187" s="117">
        <v>0</v>
      </c>
      <c r="Q187" s="117">
        <v>0</v>
      </c>
      <c r="R187" s="117">
        <v>0</v>
      </c>
      <c r="S187" s="117">
        <v>0</v>
      </c>
      <c r="T187" s="117">
        <v>0</v>
      </c>
      <c r="U187" s="117">
        <v>0</v>
      </c>
      <c r="V187" s="117">
        <v>0</v>
      </c>
      <c r="W187" s="117">
        <v>0</v>
      </c>
      <c r="X187" s="117">
        <v>0</v>
      </c>
      <c r="Y187" s="117">
        <v>0</v>
      </c>
      <c r="Z187" s="117">
        <v>0</v>
      </c>
      <c r="AA187" s="117">
        <v>0</v>
      </c>
    </row>
    <row r="188" spans="1:27" s="7" customFormat="1" ht="21" customHeight="1" x14ac:dyDescent="0.35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103</v>
      </c>
      <c r="K188" s="51">
        <v>3410</v>
      </c>
      <c r="L188" s="63" t="s">
        <v>31</v>
      </c>
      <c r="M188" s="117">
        <v>960</v>
      </c>
      <c r="N188" s="117">
        <v>960</v>
      </c>
      <c r="O188" s="117">
        <v>960</v>
      </c>
      <c r="P188" s="117">
        <v>960</v>
      </c>
      <c r="Q188" s="117">
        <v>960</v>
      </c>
      <c r="R188" s="117">
        <v>960</v>
      </c>
      <c r="S188" s="117">
        <v>960</v>
      </c>
      <c r="T188" s="117">
        <v>960</v>
      </c>
      <c r="U188" s="117">
        <v>960</v>
      </c>
      <c r="V188" s="117">
        <v>960</v>
      </c>
      <c r="W188" s="117">
        <v>960</v>
      </c>
      <c r="X188" s="117">
        <v>960</v>
      </c>
      <c r="Y188" s="117">
        <v>960</v>
      </c>
      <c r="Z188" s="117">
        <v>960</v>
      </c>
      <c r="AA188" s="117">
        <v>960</v>
      </c>
    </row>
    <row r="189" spans="1:27" s="7" customFormat="1" ht="21" customHeight="1" x14ac:dyDescent="0.35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103</v>
      </c>
      <c r="K189" s="51">
        <v>3450</v>
      </c>
      <c r="L189" s="63" t="s">
        <v>70</v>
      </c>
      <c r="M189" s="117">
        <v>3003</v>
      </c>
      <c r="N189" s="117">
        <v>3003</v>
      </c>
      <c r="O189" s="117">
        <v>3003</v>
      </c>
      <c r="P189" s="117">
        <v>3003</v>
      </c>
      <c r="Q189" s="117">
        <v>3003</v>
      </c>
      <c r="R189" s="117">
        <v>3003</v>
      </c>
      <c r="S189" s="117">
        <v>3003</v>
      </c>
      <c r="T189" s="117">
        <v>3003</v>
      </c>
      <c r="U189" s="117">
        <v>3003</v>
      </c>
      <c r="V189" s="117">
        <v>3003</v>
      </c>
      <c r="W189" s="117">
        <v>3003</v>
      </c>
      <c r="X189" s="117">
        <v>3003</v>
      </c>
      <c r="Y189" s="117">
        <v>3003</v>
      </c>
      <c r="Z189" s="117">
        <v>3003</v>
      </c>
      <c r="AA189" s="117">
        <v>3003</v>
      </c>
    </row>
    <row r="190" spans="1:27" s="7" customFormat="1" ht="21" customHeight="1" x14ac:dyDescent="0.35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103</v>
      </c>
      <c r="K190" s="51">
        <v>3510</v>
      </c>
      <c r="L190" s="51" t="s">
        <v>32</v>
      </c>
      <c r="M190" s="117">
        <v>2500</v>
      </c>
      <c r="N190" s="117">
        <v>2500</v>
      </c>
      <c r="O190" s="117">
        <v>2500</v>
      </c>
      <c r="P190" s="117">
        <v>2500</v>
      </c>
      <c r="Q190" s="117">
        <v>2500</v>
      </c>
      <c r="R190" s="117">
        <v>2500</v>
      </c>
      <c r="S190" s="117">
        <v>2500</v>
      </c>
      <c r="T190" s="117">
        <v>2500</v>
      </c>
      <c r="U190" s="117">
        <v>2500</v>
      </c>
      <c r="V190" s="117">
        <v>2500</v>
      </c>
      <c r="W190" s="117">
        <v>2500</v>
      </c>
      <c r="X190" s="117">
        <v>2500</v>
      </c>
      <c r="Y190" s="117">
        <v>2500</v>
      </c>
      <c r="Z190" s="117">
        <v>2500</v>
      </c>
      <c r="AA190" s="117">
        <v>2500</v>
      </c>
    </row>
    <row r="191" spans="1:27" s="7" customFormat="1" ht="21" customHeight="1" x14ac:dyDescent="0.35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103</v>
      </c>
      <c r="K191" s="51">
        <v>3520</v>
      </c>
      <c r="L191" s="51" t="s">
        <v>33</v>
      </c>
      <c r="M191" s="117">
        <v>1500</v>
      </c>
      <c r="N191" s="117">
        <v>1500</v>
      </c>
      <c r="O191" s="117">
        <v>1500</v>
      </c>
      <c r="P191" s="117">
        <v>1500</v>
      </c>
      <c r="Q191" s="117">
        <v>1500</v>
      </c>
      <c r="R191" s="117">
        <v>1500</v>
      </c>
      <c r="S191" s="117">
        <v>1500</v>
      </c>
      <c r="T191" s="117">
        <v>1500</v>
      </c>
      <c r="U191" s="117">
        <v>1500</v>
      </c>
      <c r="V191" s="117">
        <v>1500</v>
      </c>
      <c r="W191" s="117">
        <v>1500</v>
      </c>
      <c r="X191" s="117">
        <v>1500</v>
      </c>
      <c r="Y191" s="117">
        <v>1500</v>
      </c>
      <c r="Z191" s="117">
        <v>1500</v>
      </c>
      <c r="AA191" s="117">
        <v>1500</v>
      </c>
    </row>
    <row r="192" spans="1:27" s="7" customFormat="1" ht="21" customHeight="1" x14ac:dyDescent="0.35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103</v>
      </c>
      <c r="K192" s="51">
        <v>3530</v>
      </c>
      <c r="L192" s="51" t="s">
        <v>34</v>
      </c>
      <c r="M192" s="117">
        <v>4500</v>
      </c>
      <c r="N192" s="117">
        <v>4500</v>
      </c>
      <c r="O192" s="117">
        <v>4500</v>
      </c>
      <c r="P192" s="117">
        <v>4500</v>
      </c>
      <c r="Q192" s="117">
        <v>4500</v>
      </c>
      <c r="R192" s="117">
        <v>4500</v>
      </c>
      <c r="S192" s="117">
        <v>4500</v>
      </c>
      <c r="T192" s="117">
        <v>4500</v>
      </c>
      <c r="U192" s="117">
        <v>4500</v>
      </c>
      <c r="V192" s="117">
        <v>4500</v>
      </c>
      <c r="W192" s="117">
        <v>4500</v>
      </c>
      <c r="X192" s="117">
        <v>4500</v>
      </c>
      <c r="Y192" s="117">
        <v>4500</v>
      </c>
      <c r="Z192" s="117">
        <v>4500</v>
      </c>
      <c r="AA192" s="117">
        <v>4500</v>
      </c>
    </row>
    <row r="193" spans="1:27" s="7" customFormat="1" ht="21" customHeight="1" x14ac:dyDescent="0.35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103</v>
      </c>
      <c r="K193" s="51">
        <v>3550</v>
      </c>
      <c r="L193" s="51" t="s">
        <v>35</v>
      </c>
      <c r="M193" s="117">
        <v>5500</v>
      </c>
      <c r="N193" s="117">
        <v>5500</v>
      </c>
      <c r="O193" s="117">
        <v>5500</v>
      </c>
      <c r="P193" s="117">
        <v>5500</v>
      </c>
      <c r="Q193" s="117">
        <v>5500</v>
      </c>
      <c r="R193" s="117">
        <v>5500</v>
      </c>
      <c r="S193" s="117">
        <v>5500</v>
      </c>
      <c r="T193" s="117">
        <v>5500</v>
      </c>
      <c r="U193" s="117">
        <v>5500</v>
      </c>
      <c r="V193" s="117">
        <v>5500</v>
      </c>
      <c r="W193" s="117">
        <v>5500</v>
      </c>
      <c r="X193" s="117">
        <v>5500</v>
      </c>
      <c r="Y193" s="117">
        <v>5500</v>
      </c>
      <c r="Z193" s="117">
        <v>5500</v>
      </c>
      <c r="AA193" s="117">
        <v>5500</v>
      </c>
    </row>
    <row r="194" spans="1:27" s="7" customFormat="1" ht="21" customHeight="1" x14ac:dyDescent="0.35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103</v>
      </c>
      <c r="K194" s="51">
        <v>3570</v>
      </c>
      <c r="L194" s="51" t="s">
        <v>36</v>
      </c>
      <c r="M194" s="117">
        <v>4000</v>
      </c>
      <c r="N194" s="117">
        <v>4000</v>
      </c>
      <c r="O194" s="117">
        <v>4000</v>
      </c>
      <c r="P194" s="117">
        <v>4000</v>
      </c>
      <c r="Q194" s="117">
        <v>4000</v>
      </c>
      <c r="R194" s="117">
        <v>4000</v>
      </c>
      <c r="S194" s="117">
        <v>4000</v>
      </c>
      <c r="T194" s="117">
        <v>4000</v>
      </c>
      <c r="U194" s="117">
        <v>4000</v>
      </c>
      <c r="V194" s="117">
        <v>4000</v>
      </c>
      <c r="W194" s="117">
        <v>4000</v>
      </c>
      <c r="X194" s="117">
        <v>4000</v>
      </c>
      <c r="Y194" s="117">
        <v>4000</v>
      </c>
      <c r="Z194" s="117">
        <v>4000</v>
      </c>
      <c r="AA194" s="117">
        <v>4000</v>
      </c>
    </row>
    <row r="195" spans="1:27" s="7" customFormat="1" ht="21" customHeight="1" x14ac:dyDescent="0.35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103</v>
      </c>
      <c r="K195" s="51">
        <v>3610</v>
      </c>
      <c r="L195" s="51" t="s">
        <v>37</v>
      </c>
      <c r="M195" s="117">
        <v>4500</v>
      </c>
      <c r="N195" s="117">
        <v>4500</v>
      </c>
      <c r="O195" s="117">
        <v>4500</v>
      </c>
      <c r="P195" s="117">
        <v>4500</v>
      </c>
      <c r="Q195" s="117">
        <v>4500</v>
      </c>
      <c r="R195" s="117">
        <v>4500</v>
      </c>
      <c r="S195" s="117">
        <v>4500</v>
      </c>
      <c r="T195" s="117">
        <v>4500</v>
      </c>
      <c r="U195" s="117">
        <v>4500</v>
      </c>
      <c r="V195" s="117">
        <v>4500</v>
      </c>
      <c r="W195" s="117">
        <v>4500</v>
      </c>
      <c r="X195" s="117">
        <v>4500</v>
      </c>
      <c r="Y195" s="117">
        <v>4500</v>
      </c>
      <c r="Z195" s="117">
        <v>4500</v>
      </c>
      <c r="AA195" s="117">
        <v>4500</v>
      </c>
    </row>
    <row r="196" spans="1:27" s="7" customFormat="1" ht="21" customHeight="1" x14ac:dyDescent="0.35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103</v>
      </c>
      <c r="K196" s="51">
        <v>3710</v>
      </c>
      <c r="L196" s="51" t="s">
        <v>118</v>
      </c>
      <c r="M196" s="117">
        <v>4400</v>
      </c>
      <c r="N196" s="117">
        <v>4400</v>
      </c>
      <c r="O196" s="117">
        <v>4400</v>
      </c>
      <c r="P196" s="117">
        <v>4400</v>
      </c>
      <c r="Q196" s="117">
        <v>4400</v>
      </c>
      <c r="R196" s="117">
        <v>4400</v>
      </c>
      <c r="S196" s="117">
        <v>4400</v>
      </c>
      <c r="T196" s="117">
        <v>4400</v>
      </c>
      <c r="U196" s="117">
        <v>4400</v>
      </c>
      <c r="V196" s="117">
        <v>4400</v>
      </c>
      <c r="W196" s="117">
        <v>4400</v>
      </c>
      <c r="X196" s="117">
        <v>4400</v>
      </c>
      <c r="Y196" s="117">
        <v>4400</v>
      </c>
      <c r="Z196" s="117">
        <v>4400</v>
      </c>
      <c r="AA196" s="117">
        <v>4400</v>
      </c>
    </row>
    <row r="197" spans="1:27" s="7" customFormat="1" ht="21" customHeight="1" x14ac:dyDescent="0.35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103</v>
      </c>
      <c r="K197" s="51">
        <v>3720</v>
      </c>
      <c r="L197" s="51" t="s">
        <v>38</v>
      </c>
      <c r="M197" s="117">
        <v>3500</v>
      </c>
      <c r="N197" s="117">
        <v>3500</v>
      </c>
      <c r="O197" s="117">
        <v>3500</v>
      </c>
      <c r="P197" s="117">
        <v>3500</v>
      </c>
      <c r="Q197" s="117">
        <v>3500</v>
      </c>
      <c r="R197" s="117">
        <v>3500</v>
      </c>
      <c r="S197" s="117">
        <v>3500</v>
      </c>
      <c r="T197" s="117">
        <v>3500</v>
      </c>
      <c r="U197" s="117">
        <v>3500</v>
      </c>
      <c r="V197" s="117">
        <v>3500</v>
      </c>
      <c r="W197" s="117">
        <v>3500</v>
      </c>
      <c r="X197" s="117">
        <v>3500</v>
      </c>
      <c r="Y197" s="117">
        <v>3500</v>
      </c>
      <c r="Z197" s="117">
        <v>3500</v>
      </c>
      <c r="AA197" s="117">
        <v>3500</v>
      </c>
    </row>
    <row r="198" spans="1:27" s="7" customFormat="1" ht="21" customHeight="1" x14ac:dyDescent="0.35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103</v>
      </c>
      <c r="K198" s="51">
        <v>3750</v>
      </c>
      <c r="L198" s="51" t="s">
        <v>39</v>
      </c>
      <c r="M198" s="117">
        <v>7500</v>
      </c>
      <c r="N198" s="117">
        <v>7500</v>
      </c>
      <c r="O198" s="117">
        <v>7500</v>
      </c>
      <c r="P198" s="117">
        <v>7500</v>
      </c>
      <c r="Q198" s="117">
        <v>7500</v>
      </c>
      <c r="R198" s="117">
        <v>7500</v>
      </c>
      <c r="S198" s="117">
        <v>7500</v>
      </c>
      <c r="T198" s="117">
        <v>7500</v>
      </c>
      <c r="U198" s="117">
        <v>7500</v>
      </c>
      <c r="V198" s="117">
        <v>7500</v>
      </c>
      <c r="W198" s="117">
        <v>7500</v>
      </c>
      <c r="X198" s="117">
        <v>7500</v>
      </c>
      <c r="Y198" s="117">
        <v>7500</v>
      </c>
      <c r="Z198" s="117">
        <v>7500</v>
      </c>
      <c r="AA198" s="117">
        <v>7500</v>
      </c>
    </row>
    <row r="199" spans="1:27" s="7" customFormat="1" ht="21" customHeight="1" x14ac:dyDescent="0.35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103</v>
      </c>
      <c r="K199" s="51">
        <v>3790</v>
      </c>
      <c r="L199" s="51" t="s">
        <v>40</v>
      </c>
      <c r="M199" s="117">
        <v>2500</v>
      </c>
      <c r="N199" s="117">
        <v>2500</v>
      </c>
      <c r="O199" s="117">
        <v>2500</v>
      </c>
      <c r="P199" s="117">
        <v>2500</v>
      </c>
      <c r="Q199" s="117">
        <v>2500</v>
      </c>
      <c r="R199" s="117">
        <v>2500</v>
      </c>
      <c r="S199" s="117">
        <v>2500</v>
      </c>
      <c r="T199" s="117">
        <v>2500</v>
      </c>
      <c r="U199" s="117">
        <v>2500</v>
      </c>
      <c r="V199" s="117">
        <v>2500</v>
      </c>
      <c r="W199" s="117">
        <v>2500</v>
      </c>
      <c r="X199" s="117">
        <v>2500</v>
      </c>
      <c r="Y199" s="117">
        <v>2500</v>
      </c>
      <c r="Z199" s="117">
        <v>2500</v>
      </c>
      <c r="AA199" s="117">
        <v>2500</v>
      </c>
    </row>
    <row r="200" spans="1:27" s="7" customFormat="1" ht="21" customHeight="1" x14ac:dyDescent="0.35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103</v>
      </c>
      <c r="K200" s="51">
        <v>3820</v>
      </c>
      <c r="L200" s="51" t="s">
        <v>41</v>
      </c>
      <c r="M200" s="117">
        <v>0</v>
      </c>
      <c r="N200" s="117">
        <v>0</v>
      </c>
      <c r="O200" s="117">
        <v>0</v>
      </c>
      <c r="P200" s="117">
        <v>0</v>
      </c>
      <c r="Q200" s="117">
        <v>0</v>
      </c>
      <c r="R200" s="117">
        <v>0</v>
      </c>
      <c r="S200" s="117">
        <v>0</v>
      </c>
      <c r="T200" s="117">
        <v>0</v>
      </c>
      <c r="U200" s="117">
        <v>0</v>
      </c>
      <c r="V200" s="117">
        <v>0</v>
      </c>
      <c r="W200" s="117">
        <v>0</v>
      </c>
      <c r="X200" s="117">
        <v>0</v>
      </c>
      <c r="Y200" s="117">
        <v>0</v>
      </c>
      <c r="Z200" s="117">
        <v>0</v>
      </c>
      <c r="AA200" s="117">
        <v>0</v>
      </c>
    </row>
    <row r="201" spans="1:27" s="7" customFormat="1" ht="21" customHeight="1" x14ac:dyDescent="0.35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103</v>
      </c>
      <c r="K201" s="51">
        <v>3830</v>
      </c>
      <c r="L201" s="51" t="s">
        <v>79</v>
      </c>
      <c r="M201" s="117">
        <v>0</v>
      </c>
      <c r="N201" s="117">
        <v>0</v>
      </c>
      <c r="O201" s="117">
        <v>0</v>
      </c>
      <c r="P201" s="117">
        <v>0</v>
      </c>
      <c r="Q201" s="117">
        <v>0</v>
      </c>
      <c r="R201" s="117">
        <v>0</v>
      </c>
      <c r="S201" s="117">
        <v>0</v>
      </c>
      <c r="T201" s="117">
        <v>0</v>
      </c>
      <c r="U201" s="117">
        <v>0</v>
      </c>
      <c r="V201" s="117">
        <v>0</v>
      </c>
      <c r="W201" s="117">
        <v>0</v>
      </c>
      <c r="X201" s="117">
        <v>0</v>
      </c>
      <c r="Y201" s="117">
        <v>0</v>
      </c>
      <c r="Z201" s="117">
        <v>0</v>
      </c>
      <c r="AA201" s="117">
        <v>0</v>
      </c>
    </row>
    <row r="202" spans="1:27" s="7" customFormat="1" ht="21" customHeight="1" x14ac:dyDescent="0.35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103</v>
      </c>
      <c r="K202" s="51">
        <v>3920</v>
      </c>
      <c r="L202" s="51" t="s">
        <v>80</v>
      </c>
      <c r="M202" s="117">
        <v>6100</v>
      </c>
      <c r="N202" s="117">
        <v>6100</v>
      </c>
      <c r="O202" s="117">
        <v>6100</v>
      </c>
      <c r="P202" s="117">
        <v>6100</v>
      </c>
      <c r="Q202" s="117">
        <v>6100</v>
      </c>
      <c r="R202" s="117">
        <v>6100</v>
      </c>
      <c r="S202" s="117">
        <v>6100</v>
      </c>
      <c r="T202" s="117">
        <v>6100</v>
      </c>
      <c r="U202" s="117">
        <v>6100</v>
      </c>
      <c r="V202" s="117">
        <v>6100</v>
      </c>
      <c r="W202" s="117">
        <v>6100</v>
      </c>
      <c r="X202" s="117">
        <v>6100</v>
      </c>
      <c r="Y202" s="117">
        <v>6100</v>
      </c>
      <c r="Z202" s="117">
        <v>6100</v>
      </c>
      <c r="AA202" s="117">
        <v>6100</v>
      </c>
    </row>
    <row r="203" spans="1:27" s="7" customFormat="1" ht="21" customHeight="1" x14ac:dyDescent="0.35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103</v>
      </c>
      <c r="K203" s="51">
        <v>3960</v>
      </c>
      <c r="L203" s="51" t="s">
        <v>42</v>
      </c>
      <c r="M203" s="117">
        <v>680</v>
      </c>
      <c r="N203" s="117">
        <v>680</v>
      </c>
      <c r="O203" s="117">
        <v>680</v>
      </c>
      <c r="P203" s="117">
        <v>680</v>
      </c>
      <c r="Q203" s="117">
        <v>680</v>
      </c>
      <c r="R203" s="117">
        <v>680</v>
      </c>
      <c r="S203" s="117">
        <v>680</v>
      </c>
      <c r="T203" s="117">
        <v>680</v>
      </c>
      <c r="U203" s="117">
        <v>680</v>
      </c>
      <c r="V203" s="117">
        <v>680</v>
      </c>
      <c r="W203" s="117">
        <v>680</v>
      </c>
      <c r="X203" s="117">
        <v>680</v>
      </c>
      <c r="Y203" s="117">
        <v>680</v>
      </c>
      <c r="Z203" s="117">
        <v>680</v>
      </c>
      <c r="AA203" s="117">
        <v>680</v>
      </c>
    </row>
    <row r="204" spans="1:27" s="7" customFormat="1" ht="21" customHeight="1" x14ac:dyDescent="0.35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103</v>
      </c>
      <c r="K204" s="51">
        <v>3980</v>
      </c>
      <c r="L204" s="51" t="s">
        <v>43</v>
      </c>
      <c r="M204" s="117">
        <v>0</v>
      </c>
      <c r="N204" s="117">
        <v>0</v>
      </c>
      <c r="O204" s="117">
        <v>0</v>
      </c>
      <c r="P204" s="117">
        <v>0</v>
      </c>
      <c r="Q204" s="117">
        <v>0</v>
      </c>
      <c r="R204" s="117">
        <v>0</v>
      </c>
      <c r="S204" s="117">
        <v>0</v>
      </c>
      <c r="T204" s="117">
        <v>0</v>
      </c>
      <c r="U204" s="117">
        <v>0</v>
      </c>
      <c r="V204" s="117">
        <v>0</v>
      </c>
      <c r="W204" s="117">
        <v>0</v>
      </c>
      <c r="X204" s="117">
        <v>0</v>
      </c>
      <c r="Y204" s="117">
        <v>0</v>
      </c>
      <c r="Z204" s="117">
        <v>0</v>
      </c>
      <c r="AA204" s="117">
        <v>0</v>
      </c>
    </row>
    <row r="205" spans="1:27" s="7" customFormat="1" ht="21" customHeight="1" x14ac:dyDescent="0.35">
      <c r="A205" s="14"/>
      <c r="B205" s="14"/>
      <c r="C205" s="8"/>
      <c r="D205" s="8"/>
      <c r="E205" s="8"/>
      <c r="F205" s="8"/>
      <c r="G205" s="148"/>
      <c r="H205" s="53" t="s">
        <v>59</v>
      </c>
      <c r="I205" s="53"/>
      <c r="J205" s="53"/>
      <c r="K205" s="53"/>
      <c r="L205" s="55"/>
      <c r="M205" s="116">
        <f>SUM(M175:M204)</f>
        <v>151965.524</v>
      </c>
      <c r="N205" s="116">
        <f>SUM(N175:N204)</f>
        <v>151965.524</v>
      </c>
      <c r="O205" s="116">
        <f t="shared" ref="O205:U205" si="224">SUM(O175:O204)</f>
        <v>151965.524</v>
      </c>
      <c r="P205" s="116">
        <f t="shared" si="224"/>
        <v>151965.524</v>
      </c>
      <c r="Q205" s="116">
        <f t="shared" si="224"/>
        <v>151965.524</v>
      </c>
      <c r="R205" s="116">
        <f t="shared" si="224"/>
        <v>151965.524</v>
      </c>
      <c r="S205" s="116">
        <f t="shared" si="224"/>
        <v>151965.524</v>
      </c>
      <c r="T205" s="116">
        <f t="shared" si="224"/>
        <v>151965.524</v>
      </c>
      <c r="U205" s="116">
        <f t="shared" si="224"/>
        <v>151965.524</v>
      </c>
      <c r="V205" s="116">
        <f>SUM(V175:V204)</f>
        <v>151965.524</v>
      </c>
      <c r="W205" s="116">
        <f t="shared" ref="W205" si="225">SUM(W175:W204)</f>
        <v>151965.524</v>
      </c>
      <c r="X205" s="116">
        <f t="shared" ref="X205" si="226">SUM(X175:X204)</f>
        <v>151965.524</v>
      </c>
      <c r="Y205" s="116">
        <f t="shared" ref="Y205" si="227">SUM(Y175:Y204)</f>
        <v>151965.524</v>
      </c>
      <c r="Z205" s="116">
        <f t="shared" ref="Z205" si="228">SUM(Z175:Z204)</f>
        <v>151965.524</v>
      </c>
      <c r="AA205" s="116">
        <f t="shared" ref="AA205" si="229">SUM(AA175:AA204)</f>
        <v>151965.524</v>
      </c>
    </row>
    <row r="206" spans="1:27" ht="21" customHeight="1" x14ac:dyDescent="0.35">
      <c r="A206" s="8"/>
      <c r="B206" s="8"/>
      <c r="C206" s="28"/>
      <c r="D206" s="28"/>
      <c r="E206" s="189">
        <v>4</v>
      </c>
      <c r="F206" s="189" t="s">
        <v>140</v>
      </c>
      <c r="G206" s="190"/>
      <c r="H206" s="189"/>
      <c r="I206" s="189"/>
      <c r="J206" s="189"/>
      <c r="K206" s="189"/>
      <c r="L206" s="189"/>
      <c r="M206" s="191">
        <f>+M216+M247</f>
        <v>1058270.496</v>
      </c>
      <c r="N206" s="191">
        <f>+N216+N247</f>
        <v>1058270.496</v>
      </c>
      <c r="O206" s="191">
        <f t="shared" ref="O206:U206" si="230">+O216+O247</f>
        <v>1058270.496</v>
      </c>
      <c r="P206" s="191">
        <f t="shared" si="230"/>
        <v>1058270.496</v>
      </c>
      <c r="Q206" s="191">
        <f t="shared" si="230"/>
        <v>1058270.496</v>
      </c>
      <c r="R206" s="191">
        <f t="shared" si="230"/>
        <v>1058270.496</v>
      </c>
      <c r="S206" s="191">
        <f t="shared" si="230"/>
        <v>1058270.496</v>
      </c>
      <c r="T206" s="191">
        <f t="shared" si="230"/>
        <v>1058270.496</v>
      </c>
      <c r="U206" s="191">
        <f t="shared" si="230"/>
        <v>1058270.496</v>
      </c>
      <c r="V206" s="191">
        <f>+V216+V247</f>
        <v>1058270.496</v>
      </c>
      <c r="W206" s="191">
        <f t="shared" ref="W206:AA206" si="231">+W216+W247</f>
        <v>1058270.496</v>
      </c>
      <c r="X206" s="191">
        <f t="shared" si="231"/>
        <v>1058270.496</v>
      </c>
      <c r="Y206" s="191">
        <f t="shared" si="231"/>
        <v>1058270.496</v>
      </c>
      <c r="Z206" s="191">
        <f t="shared" si="231"/>
        <v>1058270.496</v>
      </c>
      <c r="AA206" s="191">
        <f t="shared" si="231"/>
        <v>1058270.496</v>
      </c>
    </row>
    <row r="207" spans="1:27" s="7" customFormat="1" ht="21" customHeight="1" x14ac:dyDescent="0.35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103</v>
      </c>
      <c r="K207" s="51">
        <v>2110</v>
      </c>
      <c r="L207" s="51" t="s">
        <v>14</v>
      </c>
      <c r="M207" s="117">
        <v>9720</v>
      </c>
      <c r="N207" s="117">
        <v>9720</v>
      </c>
      <c r="O207" s="117">
        <v>9720</v>
      </c>
      <c r="P207" s="117">
        <v>9720</v>
      </c>
      <c r="Q207" s="117">
        <v>9720</v>
      </c>
      <c r="R207" s="117">
        <v>9720</v>
      </c>
      <c r="S207" s="117">
        <v>9720</v>
      </c>
      <c r="T207" s="117">
        <v>9720</v>
      </c>
      <c r="U207" s="117">
        <v>9720</v>
      </c>
      <c r="V207" s="117">
        <v>9720</v>
      </c>
      <c r="W207" s="117">
        <v>9720</v>
      </c>
      <c r="X207" s="117">
        <v>9720</v>
      </c>
      <c r="Y207" s="117">
        <v>9720</v>
      </c>
      <c r="Z207" s="117">
        <v>9720</v>
      </c>
      <c r="AA207" s="117">
        <v>9720</v>
      </c>
    </row>
    <row r="208" spans="1:27" s="7" customFormat="1" ht="21" customHeight="1" x14ac:dyDescent="0.35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103</v>
      </c>
      <c r="K208" s="51">
        <v>2120</v>
      </c>
      <c r="L208" s="51" t="s">
        <v>15</v>
      </c>
      <c r="M208" s="117">
        <v>34000</v>
      </c>
      <c r="N208" s="117">
        <v>34000</v>
      </c>
      <c r="O208" s="117">
        <v>34000</v>
      </c>
      <c r="P208" s="117">
        <v>34000</v>
      </c>
      <c r="Q208" s="117">
        <v>34000</v>
      </c>
      <c r="R208" s="117">
        <v>34000</v>
      </c>
      <c r="S208" s="117">
        <v>34000</v>
      </c>
      <c r="T208" s="117">
        <v>34000</v>
      </c>
      <c r="U208" s="117">
        <v>34000</v>
      </c>
      <c r="V208" s="117">
        <v>34000</v>
      </c>
      <c r="W208" s="117">
        <v>34000</v>
      </c>
      <c r="X208" s="117">
        <v>34000</v>
      </c>
      <c r="Y208" s="117">
        <v>34000</v>
      </c>
      <c r="Z208" s="117">
        <v>34000</v>
      </c>
      <c r="AA208" s="117">
        <v>34000</v>
      </c>
    </row>
    <row r="209" spans="1:27" s="7" customFormat="1" ht="21" customHeight="1" x14ac:dyDescent="0.35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103</v>
      </c>
      <c r="K209" s="51">
        <v>2150</v>
      </c>
      <c r="L209" s="51" t="s">
        <v>16</v>
      </c>
      <c r="M209" s="117">
        <v>6000</v>
      </c>
      <c r="N209" s="117">
        <v>6000</v>
      </c>
      <c r="O209" s="117">
        <v>6000</v>
      </c>
      <c r="P209" s="117">
        <v>6000</v>
      </c>
      <c r="Q209" s="117">
        <v>6000</v>
      </c>
      <c r="R209" s="117">
        <v>6000</v>
      </c>
      <c r="S209" s="117">
        <v>6000</v>
      </c>
      <c r="T209" s="117">
        <v>6000</v>
      </c>
      <c r="U209" s="117">
        <v>6000</v>
      </c>
      <c r="V209" s="117">
        <v>6000</v>
      </c>
      <c r="W209" s="117">
        <v>6000</v>
      </c>
      <c r="X209" s="117">
        <v>6000</v>
      </c>
      <c r="Y209" s="117">
        <v>6000</v>
      </c>
      <c r="Z209" s="117">
        <v>6000</v>
      </c>
      <c r="AA209" s="117">
        <v>6000</v>
      </c>
    </row>
    <row r="210" spans="1:27" s="7" customFormat="1" ht="21" customHeight="1" x14ac:dyDescent="0.35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103</v>
      </c>
      <c r="K210" s="51">
        <v>2160</v>
      </c>
      <c r="L210" s="51" t="s">
        <v>17</v>
      </c>
      <c r="M210" s="117">
        <v>5000</v>
      </c>
      <c r="N210" s="117">
        <v>5000</v>
      </c>
      <c r="O210" s="117">
        <v>5000</v>
      </c>
      <c r="P210" s="117">
        <v>5000</v>
      </c>
      <c r="Q210" s="117">
        <v>5000</v>
      </c>
      <c r="R210" s="117">
        <v>5000</v>
      </c>
      <c r="S210" s="117">
        <v>5000</v>
      </c>
      <c r="T210" s="117">
        <v>5000</v>
      </c>
      <c r="U210" s="117">
        <v>5000</v>
      </c>
      <c r="V210" s="117">
        <v>5000</v>
      </c>
      <c r="W210" s="117">
        <v>5000</v>
      </c>
      <c r="X210" s="117">
        <v>5000</v>
      </c>
      <c r="Y210" s="117">
        <v>5000</v>
      </c>
      <c r="Z210" s="117">
        <v>5000</v>
      </c>
      <c r="AA210" s="117">
        <v>5000</v>
      </c>
    </row>
    <row r="211" spans="1:27" s="7" customFormat="1" ht="21" customHeight="1" x14ac:dyDescent="0.35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103</v>
      </c>
      <c r="K211" s="51">
        <v>2211</v>
      </c>
      <c r="L211" s="51" t="s">
        <v>69</v>
      </c>
      <c r="M211" s="117">
        <v>34000</v>
      </c>
      <c r="N211" s="117">
        <v>34000</v>
      </c>
      <c r="O211" s="117">
        <v>34000</v>
      </c>
      <c r="P211" s="117">
        <v>34000</v>
      </c>
      <c r="Q211" s="117">
        <v>34000</v>
      </c>
      <c r="R211" s="117">
        <v>34000</v>
      </c>
      <c r="S211" s="117">
        <v>34000</v>
      </c>
      <c r="T211" s="117">
        <v>34000</v>
      </c>
      <c r="U211" s="117">
        <v>34000</v>
      </c>
      <c r="V211" s="117">
        <v>34000</v>
      </c>
      <c r="W211" s="117">
        <v>34000</v>
      </c>
      <c r="X211" s="117">
        <v>34000</v>
      </c>
      <c r="Y211" s="117">
        <v>34000</v>
      </c>
      <c r="Z211" s="117">
        <v>34000</v>
      </c>
      <c r="AA211" s="117">
        <v>34000</v>
      </c>
    </row>
    <row r="212" spans="1:27" s="7" customFormat="1" ht="21" customHeight="1" x14ac:dyDescent="0.35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103</v>
      </c>
      <c r="K212" s="51">
        <v>2530</v>
      </c>
      <c r="L212" s="51" t="s">
        <v>18</v>
      </c>
      <c r="M212" s="117">
        <v>1200</v>
      </c>
      <c r="N212" s="117">
        <v>1200</v>
      </c>
      <c r="O212" s="117">
        <v>1200</v>
      </c>
      <c r="P212" s="117">
        <v>1200</v>
      </c>
      <c r="Q212" s="117">
        <v>1200</v>
      </c>
      <c r="R212" s="117">
        <v>1200</v>
      </c>
      <c r="S212" s="117">
        <v>1200</v>
      </c>
      <c r="T212" s="117">
        <v>1200</v>
      </c>
      <c r="U212" s="117">
        <v>1200</v>
      </c>
      <c r="V212" s="117">
        <v>1200</v>
      </c>
      <c r="W212" s="117">
        <v>1200</v>
      </c>
      <c r="X212" s="117">
        <v>1200</v>
      </c>
      <c r="Y212" s="117">
        <v>1200</v>
      </c>
      <c r="Z212" s="117">
        <v>1200</v>
      </c>
      <c r="AA212" s="117">
        <v>1200</v>
      </c>
    </row>
    <row r="213" spans="1:27" s="7" customFormat="1" ht="21" customHeight="1" x14ac:dyDescent="0.35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103</v>
      </c>
      <c r="K213" s="51">
        <v>2610</v>
      </c>
      <c r="L213" s="51" t="s">
        <v>19</v>
      </c>
      <c r="M213" s="117">
        <v>20648.400000000001</v>
      </c>
      <c r="N213" s="117">
        <v>20648.400000000001</v>
      </c>
      <c r="O213" s="117">
        <v>20648.400000000001</v>
      </c>
      <c r="P213" s="117">
        <v>20648.400000000001</v>
      </c>
      <c r="Q213" s="117">
        <v>20648.400000000001</v>
      </c>
      <c r="R213" s="117">
        <v>20648.400000000001</v>
      </c>
      <c r="S213" s="117">
        <v>20648.400000000001</v>
      </c>
      <c r="T213" s="117">
        <v>20648.400000000001</v>
      </c>
      <c r="U213" s="117">
        <v>20648.400000000001</v>
      </c>
      <c r="V213" s="117">
        <v>20648.400000000001</v>
      </c>
      <c r="W213" s="117">
        <v>20648.400000000001</v>
      </c>
      <c r="X213" s="117">
        <v>20648.400000000001</v>
      </c>
      <c r="Y213" s="117">
        <v>20648.400000000001</v>
      </c>
      <c r="Z213" s="117">
        <v>20648.400000000001</v>
      </c>
      <c r="AA213" s="117">
        <v>20648.400000000001</v>
      </c>
    </row>
    <row r="214" spans="1:27" s="7" customFormat="1" ht="21" customHeight="1" x14ac:dyDescent="0.35">
      <c r="A214" s="14"/>
      <c r="B214" s="14"/>
      <c r="C214" s="8"/>
      <c r="D214" s="8"/>
      <c r="E214" s="8"/>
      <c r="F214" s="8"/>
      <c r="G214" s="142">
        <v>1126151100</v>
      </c>
      <c r="H214" s="52" t="s">
        <v>89</v>
      </c>
      <c r="I214" s="51">
        <v>132</v>
      </c>
      <c r="J214" s="51" t="s">
        <v>103</v>
      </c>
      <c r="K214" s="51">
        <v>2710</v>
      </c>
      <c r="L214" s="51" t="s">
        <v>53</v>
      </c>
      <c r="M214" s="117">
        <v>13440</v>
      </c>
      <c r="N214" s="117">
        <v>13440</v>
      </c>
      <c r="O214" s="117">
        <v>13440</v>
      </c>
      <c r="P214" s="117">
        <v>13440</v>
      </c>
      <c r="Q214" s="117">
        <v>13440</v>
      </c>
      <c r="R214" s="117">
        <v>13440</v>
      </c>
      <c r="S214" s="117">
        <v>13440</v>
      </c>
      <c r="T214" s="117">
        <v>13440</v>
      </c>
      <c r="U214" s="117">
        <v>13440</v>
      </c>
      <c r="V214" s="117">
        <v>13440</v>
      </c>
      <c r="W214" s="117">
        <v>13440</v>
      </c>
      <c r="X214" s="117">
        <v>13440</v>
      </c>
      <c r="Y214" s="117">
        <v>13440</v>
      </c>
      <c r="Z214" s="117">
        <v>13440</v>
      </c>
      <c r="AA214" s="117">
        <v>13440</v>
      </c>
    </row>
    <row r="215" spans="1:27" s="7" customFormat="1" ht="21" customHeight="1" x14ac:dyDescent="0.35">
      <c r="A215" s="14"/>
      <c r="B215" s="14"/>
      <c r="C215" s="8"/>
      <c r="D215" s="8"/>
      <c r="E215" s="8"/>
      <c r="F215" s="8"/>
      <c r="G215" s="142">
        <v>1126151100</v>
      </c>
      <c r="H215" s="52" t="s">
        <v>89</v>
      </c>
      <c r="I215" s="51">
        <v>132</v>
      </c>
      <c r="J215" s="51" t="s">
        <v>103</v>
      </c>
      <c r="K215" s="51">
        <v>2940</v>
      </c>
      <c r="L215" s="51" t="s">
        <v>87</v>
      </c>
      <c r="M215" s="117">
        <v>11400</v>
      </c>
      <c r="N215" s="117">
        <v>11400</v>
      </c>
      <c r="O215" s="117">
        <v>11400</v>
      </c>
      <c r="P215" s="117">
        <v>11400</v>
      </c>
      <c r="Q215" s="117">
        <v>11400</v>
      </c>
      <c r="R215" s="117">
        <v>11400</v>
      </c>
      <c r="S215" s="117">
        <v>11400</v>
      </c>
      <c r="T215" s="117">
        <v>11400</v>
      </c>
      <c r="U215" s="117">
        <v>11400</v>
      </c>
      <c r="V215" s="117">
        <v>11400</v>
      </c>
      <c r="W215" s="117">
        <v>11400</v>
      </c>
      <c r="X215" s="117">
        <v>11400</v>
      </c>
      <c r="Y215" s="117">
        <v>11400</v>
      </c>
      <c r="Z215" s="117">
        <v>11400</v>
      </c>
      <c r="AA215" s="117">
        <v>11400</v>
      </c>
    </row>
    <row r="216" spans="1:27" s="7" customFormat="1" ht="21" customHeight="1" x14ac:dyDescent="0.35">
      <c r="A216" s="14"/>
      <c r="B216" s="14"/>
      <c r="C216" s="8"/>
      <c r="D216" s="8"/>
      <c r="E216" s="8"/>
      <c r="F216" s="8"/>
      <c r="G216" s="142"/>
      <c r="H216" s="55" t="s">
        <v>60</v>
      </c>
      <c r="I216" s="51"/>
      <c r="J216" s="51"/>
      <c r="K216" s="51"/>
      <c r="L216" s="53"/>
      <c r="M216" s="120">
        <f>SUM(M207:M215)</f>
        <v>135408.4</v>
      </c>
      <c r="N216" s="120">
        <f>SUM(N207:N215)</f>
        <v>135408.4</v>
      </c>
      <c r="O216" s="120">
        <f t="shared" ref="O216:U216" si="232">SUM(O207:O215)</f>
        <v>135408.4</v>
      </c>
      <c r="P216" s="120">
        <f t="shared" si="232"/>
        <v>135408.4</v>
      </c>
      <c r="Q216" s="120">
        <f t="shared" si="232"/>
        <v>135408.4</v>
      </c>
      <c r="R216" s="120">
        <f t="shared" si="232"/>
        <v>135408.4</v>
      </c>
      <c r="S216" s="120">
        <f t="shared" si="232"/>
        <v>135408.4</v>
      </c>
      <c r="T216" s="120">
        <f t="shared" si="232"/>
        <v>135408.4</v>
      </c>
      <c r="U216" s="120">
        <f t="shared" si="232"/>
        <v>135408.4</v>
      </c>
      <c r="V216" s="120">
        <f>SUM(V207:V215)</f>
        <v>135408.4</v>
      </c>
      <c r="W216" s="120">
        <f t="shared" ref="W216" si="233">SUM(W207:W215)</f>
        <v>135408.4</v>
      </c>
      <c r="X216" s="120">
        <f t="shared" ref="X216" si="234">SUM(X207:X215)</f>
        <v>135408.4</v>
      </c>
      <c r="Y216" s="120">
        <f t="shared" ref="Y216" si="235">SUM(Y207:Y215)</f>
        <v>135408.4</v>
      </c>
      <c r="Z216" s="120">
        <f t="shared" ref="Z216" si="236">SUM(Z207:Z215)</f>
        <v>135408.4</v>
      </c>
      <c r="AA216" s="120">
        <f t="shared" ref="AA216" si="237">SUM(AA207:AA215)</f>
        <v>135408.4</v>
      </c>
    </row>
    <row r="217" spans="1:27" s="7" customFormat="1" ht="21" customHeight="1" x14ac:dyDescent="0.35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103</v>
      </c>
      <c r="K217" s="51">
        <v>3110</v>
      </c>
      <c r="L217" s="51" t="s">
        <v>20</v>
      </c>
      <c r="M217" s="117">
        <v>56000</v>
      </c>
      <c r="N217" s="117">
        <v>56000</v>
      </c>
      <c r="O217" s="117">
        <v>56000</v>
      </c>
      <c r="P217" s="117">
        <v>56000</v>
      </c>
      <c r="Q217" s="117">
        <v>56000</v>
      </c>
      <c r="R217" s="117">
        <v>56000</v>
      </c>
      <c r="S217" s="117">
        <v>56000</v>
      </c>
      <c r="T217" s="117">
        <v>56000</v>
      </c>
      <c r="U217" s="117">
        <v>56000</v>
      </c>
      <c r="V217" s="117">
        <v>56000</v>
      </c>
      <c r="W217" s="117">
        <v>56000</v>
      </c>
      <c r="X217" s="117">
        <v>56000</v>
      </c>
      <c r="Y217" s="117">
        <v>56000</v>
      </c>
      <c r="Z217" s="117">
        <v>56000</v>
      </c>
      <c r="AA217" s="117">
        <v>56000</v>
      </c>
    </row>
    <row r="218" spans="1:27" s="7" customFormat="1" ht="21" customHeight="1" x14ac:dyDescent="0.35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103</v>
      </c>
      <c r="K218" s="51">
        <v>3130</v>
      </c>
      <c r="L218" s="51" t="s">
        <v>21</v>
      </c>
      <c r="M218" s="117">
        <v>1440</v>
      </c>
      <c r="N218" s="117">
        <v>1440</v>
      </c>
      <c r="O218" s="117">
        <v>1440</v>
      </c>
      <c r="P218" s="117">
        <v>1440</v>
      </c>
      <c r="Q218" s="117">
        <v>1440</v>
      </c>
      <c r="R218" s="117">
        <v>1440</v>
      </c>
      <c r="S218" s="117">
        <v>1440</v>
      </c>
      <c r="T218" s="117">
        <v>1440</v>
      </c>
      <c r="U218" s="117">
        <v>1440</v>
      </c>
      <c r="V218" s="117">
        <v>1440</v>
      </c>
      <c r="W218" s="117">
        <v>1440</v>
      </c>
      <c r="X218" s="117">
        <v>1440</v>
      </c>
      <c r="Y218" s="117">
        <v>1440</v>
      </c>
      <c r="Z218" s="117">
        <v>1440</v>
      </c>
      <c r="AA218" s="117">
        <v>1440</v>
      </c>
    </row>
    <row r="219" spans="1:27" s="7" customFormat="1" ht="21" customHeight="1" x14ac:dyDescent="0.35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103</v>
      </c>
      <c r="K219" s="51">
        <v>3140</v>
      </c>
      <c r="L219" s="51" t="s">
        <v>22</v>
      </c>
      <c r="M219" s="117">
        <v>11328</v>
      </c>
      <c r="N219" s="117">
        <v>11328</v>
      </c>
      <c r="O219" s="117">
        <v>11328</v>
      </c>
      <c r="P219" s="117">
        <v>11328</v>
      </c>
      <c r="Q219" s="117">
        <v>11328</v>
      </c>
      <c r="R219" s="117">
        <v>11328</v>
      </c>
      <c r="S219" s="117">
        <v>11328</v>
      </c>
      <c r="T219" s="117">
        <v>11328</v>
      </c>
      <c r="U219" s="117">
        <v>11328</v>
      </c>
      <c r="V219" s="117">
        <v>11328</v>
      </c>
      <c r="W219" s="117">
        <v>11328</v>
      </c>
      <c r="X219" s="117">
        <v>11328</v>
      </c>
      <c r="Y219" s="117">
        <v>11328</v>
      </c>
      <c r="Z219" s="117">
        <v>11328</v>
      </c>
      <c r="AA219" s="117">
        <v>11328</v>
      </c>
    </row>
    <row r="220" spans="1:27" s="7" customFormat="1" ht="21" customHeight="1" x14ac:dyDescent="0.35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103</v>
      </c>
      <c r="K220" s="51">
        <v>3150</v>
      </c>
      <c r="L220" s="51" t="s">
        <v>23</v>
      </c>
      <c r="M220" s="117">
        <v>12000</v>
      </c>
      <c r="N220" s="117">
        <v>12000</v>
      </c>
      <c r="O220" s="117">
        <v>12000</v>
      </c>
      <c r="P220" s="117">
        <v>12000</v>
      </c>
      <c r="Q220" s="117">
        <v>12000</v>
      </c>
      <c r="R220" s="117">
        <v>12000</v>
      </c>
      <c r="S220" s="117">
        <v>12000</v>
      </c>
      <c r="T220" s="117">
        <v>12000</v>
      </c>
      <c r="U220" s="117">
        <v>12000</v>
      </c>
      <c r="V220" s="117">
        <v>12000</v>
      </c>
      <c r="W220" s="117">
        <v>12000</v>
      </c>
      <c r="X220" s="117">
        <v>12000</v>
      </c>
      <c r="Y220" s="117">
        <v>12000</v>
      </c>
      <c r="Z220" s="117">
        <v>12000</v>
      </c>
      <c r="AA220" s="117">
        <v>12000</v>
      </c>
    </row>
    <row r="221" spans="1:27" s="7" customFormat="1" ht="21" customHeight="1" x14ac:dyDescent="0.35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103</v>
      </c>
      <c r="K221" s="51">
        <v>3170</v>
      </c>
      <c r="L221" s="51" t="s">
        <v>24</v>
      </c>
      <c r="M221" s="117">
        <v>111200</v>
      </c>
      <c r="N221" s="117">
        <v>111200</v>
      </c>
      <c r="O221" s="117">
        <v>111200</v>
      </c>
      <c r="P221" s="117">
        <v>111200</v>
      </c>
      <c r="Q221" s="117">
        <v>111200</v>
      </c>
      <c r="R221" s="117">
        <v>111200</v>
      </c>
      <c r="S221" s="117">
        <v>111200</v>
      </c>
      <c r="T221" s="117">
        <v>111200</v>
      </c>
      <c r="U221" s="117">
        <v>111200</v>
      </c>
      <c r="V221" s="117">
        <v>111200</v>
      </c>
      <c r="W221" s="117">
        <v>111200</v>
      </c>
      <c r="X221" s="117">
        <v>111200</v>
      </c>
      <c r="Y221" s="117">
        <v>111200</v>
      </c>
      <c r="Z221" s="117">
        <v>111200</v>
      </c>
      <c r="AA221" s="117">
        <v>111200</v>
      </c>
    </row>
    <row r="222" spans="1:27" s="7" customFormat="1" ht="21" customHeight="1" x14ac:dyDescent="0.35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103</v>
      </c>
      <c r="K222" s="51">
        <v>3180</v>
      </c>
      <c r="L222" s="51" t="s">
        <v>25</v>
      </c>
      <c r="M222" s="117">
        <v>2000</v>
      </c>
      <c r="N222" s="117">
        <v>2000</v>
      </c>
      <c r="O222" s="117">
        <v>2000</v>
      </c>
      <c r="P222" s="117">
        <v>2000</v>
      </c>
      <c r="Q222" s="117">
        <v>2000</v>
      </c>
      <c r="R222" s="117">
        <v>2000</v>
      </c>
      <c r="S222" s="117">
        <v>2000</v>
      </c>
      <c r="T222" s="117">
        <v>2000</v>
      </c>
      <c r="U222" s="117">
        <v>2000</v>
      </c>
      <c r="V222" s="117">
        <v>2000</v>
      </c>
      <c r="W222" s="117">
        <v>2000</v>
      </c>
      <c r="X222" s="117">
        <v>2000</v>
      </c>
      <c r="Y222" s="117">
        <v>2000</v>
      </c>
      <c r="Z222" s="117">
        <v>2000</v>
      </c>
      <c r="AA222" s="117">
        <v>2000</v>
      </c>
    </row>
    <row r="223" spans="1:27" s="7" customFormat="1" ht="21" customHeight="1" x14ac:dyDescent="0.35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103</v>
      </c>
      <c r="K223" s="51">
        <v>3220</v>
      </c>
      <c r="L223" s="51" t="s">
        <v>26</v>
      </c>
      <c r="M223" s="117">
        <v>166059.696</v>
      </c>
      <c r="N223" s="117">
        <v>166059.696</v>
      </c>
      <c r="O223" s="117">
        <v>166059.696</v>
      </c>
      <c r="P223" s="117">
        <v>166059.696</v>
      </c>
      <c r="Q223" s="117">
        <v>166059.696</v>
      </c>
      <c r="R223" s="117">
        <v>166059.696</v>
      </c>
      <c r="S223" s="117">
        <v>166059.696</v>
      </c>
      <c r="T223" s="117">
        <v>166059.696</v>
      </c>
      <c r="U223" s="117">
        <v>166059.696</v>
      </c>
      <c r="V223" s="117">
        <v>166059.696</v>
      </c>
      <c r="W223" s="117">
        <v>166059.696</v>
      </c>
      <c r="X223" s="117">
        <v>166059.696</v>
      </c>
      <c r="Y223" s="117">
        <v>166059.696</v>
      </c>
      <c r="Z223" s="117">
        <v>166059.696</v>
      </c>
      <c r="AA223" s="117">
        <v>166059.696</v>
      </c>
    </row>
    <row r="224" spans="1:27" s="7" customFormat="1" ht="21" customHeight="1" x14ac:dyDescent="0.35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103</v>
      </c>
      <c r="K224" s="51">
        <v>3230</v>
      </c>
      <c r="L224" s="51" t="s">
        <v>150</v>
      </c>
      <c r="M224" s="117">
        <v>24000</v>
      </c>
      <c r="N224" s="117">
        <v>24000</v>
      </c>
      <c r="O224" s="117">
        <v>24000</v>
      </c>
      <c r="P224" s="117">
        <v>24000</v>
      </c>
      <c r="Q224" s="117">
        <v>24000</v>
      </c>
      <c r="R224" s="117">
        <v>24000</v>
      </c>
      <c r="S224" s="117">
        <v>24000</v>
      </c>
      <c r="T224" s="117">
        <v>24000</v>
      </c>
      <c r="U224" s="117">
        <v>24000</v>
      </c>
      <c r="V224" s="117">
        <v>24000</v>
      </c>
      <c r="W224" s="117">
        <v>24000</v>
      </c>
      <c r="X224" s="117">
        <v>24000</v>
      </c>
      <c r="Y224" s="117">
        <v>24000</v>
      </c>
      <c r="Z224" s="117">
        <v>24000</v>
      </c>
      <c r="AA224" s="117">
        <v>24000</v>
      </c>
    </row>
    <row r="225" spans="1:27" s="7" customFormat="1" ht="21" customHeight="1" x14ac:dyDescent="0.35">
      <c r="A225" s="14"/>
      <c r="B225" s="14"/>
      <c r="C225" s="8"/>
      <c r="D225" s="8"/>
      <c r="E225" s="8"/>
      <c r="F225" s="8"/>
      <c r="G225" s="142">
        <v>1126151100</v>
      </c>
      <c r="H225" s="52" t="s">
        <v>89</v>
      </c>
      <c r="I225" s="51">
        <v>132</v>
      </c>
      <c r="J225" s="51" t="s">
        <v>103</v>
      </c>
      <c r="K225" s="51">
        <v>3290</v>
      </c>
      <c r="L225" s="51" t="s">
        <v>27</v>
      </c>
      <c r="M225" s="117">
        <v>10000</v>
      </c>
      <c r="N225" s="117">
        <v>10000</v>
      </c>
      <c r="O225" s="117">
        <v>10000</v>
      </c>
      <c r="P225" s="117">
        <v>10000</v>
      </c>
      <c r="Q225" s="117">
        <v>10000</v>
      </c>
      <c r="R225" s="117">
        <v>10000</v>
      </c>
      <c r="S225" s="117">
        <v>10000</v>
      </c>
      <c r="T225" s="117">
        <v>10000</v>
      </c>
      <c r="U225" s="117">
        <v>10000</v>
      </c>
      <c r="V225" s="117">
        <v>10000</v>
      </c>
      <c r="W225" s="117">
        <v>10000</v>
      </c>
      <c r="X225" s="117">
        <v>10000</v>
      </c>
      <c r="Y225" s="117">
        <v>10000</v>
      </c>
      <c r="Z225" s="117">
        <v>10000</v>
      </c>
      <c r="AA225" s="117">
        <v>10000</v>
      </c>
    </row>
    <row r="226" spans="1:27" s="7" customFormat="1" ht="21" customHeight="1" x14ac:dyDescent="0.35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103</v>
      </c>
      <c r="K226" s="51">
        <v>3310</v>
      </c>
      <c r="L226" s="51" t="s">
        <v>28</v>
      </c>
      <c r="M226" s="117">
        <v>315000</v>
      </c>
      <c r="N226" s="117">
        <v>315000</v>
      </c>
      <c r="O226" s="117">
        <v>315000</v>
      </c>
      <c r="P226" s="117">
        <v>315000</v>
      </c>
      <c r="Q226" s="117">
        <v>315000</v>
      </c>
      <c r="R226" s="117">
        <v>315000</v>
      </c>
      <c r="S226" s="117">
        <v>315000</v>
      </c>
      <c r="T226" s="117">
        <v>315000</v>
      </c>
      <c r="U226" s="117">
        <v>315000</v>
      </c>
      <c r="V226" s="117">
        <v>315000</v>
      </c>
      <c r="W226" s="117">
        <v>315000</v>
      </c>
      <c r="X226" s="117">
        <v>315000</v>
      </c>
      <c r="Y226" s="117">
        <v>315000</v>
      </c>
      <c r="Z226" s="117">
        <v>315000</v>
      </c>
      <c r="AA226" s="117">
        <v>315000</v>
      </c>
    </row>
    <row r="227" spans="1:27" s="7" customFormat="1" ht="21" customHeight="1" x14ac:dyDescent="0.35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103</v>
      </c>
      <c r="K227" s="51">
        <v>3360</v>
      </c>
      <c r="L227" s="51" t="s">
        <v>29</v>
      </c>
      <c r="M227" s="117">
        <v>7400</v>
      </c>
      <c r="N227" s="117">
        <v>7400</v>
      </c>
      <c r="O227" s="117">
        <v>7400</v>
      </c>
      <c r="P227" s="117">
        <v>7400</v>
      </c>
      <c r="Q227" s="117">
        <v>7400</v>
      </c>
      <c r="R227" s="117">
        <v>7400</v>
      </c>
      <c r="S227" s="117">
        <v>7400</v>
      </c>
      <c r="T227" s="117">
        <v>7400</v>
      </c>
      <c r="U227" s="117">
        <v>7400</v>
      </c>
      <c r="V227" s="117">
        <v>7400</v>
      </c>
      <c r="W227" s="117">
        <v>7400</v>
      </c>
      <c r="X227" s="117">
        <v>7400</v>
      </c>
      <c r="Y227" s="117">
        <v>7400</v>
      </c>
      <c r="Z227" s="117">
        <v>7400</v>
      </c>
      <c r="AA227" s="117">
        <v>7400</v>
      </c>
    </row>
    <row r="228" spans="1:27" s="7" customFormat="1" ht="21" customHeight="1" x14ac:dyDescent="0.35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103</v>
      </c>
      <c r="K228" s="51">
        <v>3380</v>
      </c>
      <c r="L228" s="51" t="s">
        <v>30</v>
      </c>
      <c r="M228" s="117">
        <v>1862.4</v>
      </c>
      <c r="N228" s="117">
        <v>1862.4</v>
      </c>
      <c r="O228" s="117">
        <v>1862.4</v>
      </c>
      <c r="P228" s="117">
        <v>1862.4</v>
      </c>
      <c r="Q228" s="117">
        <v>1862.4</v>
      </c>
      <c r="R228" s="117">
        <v>1862.4</v>
      </c>
      <c r="S228" s="117">
        <v>1862.4</v>
      </c>
      <c r="T228" s="117">
        <v>1862.4</v>
      </c>
      <c r="U228" s="117">
        <v>1862.4</v>
      </c>
      <c r="V228" s="117">
        <v>1862.4</v>
      </c>
      <c r="W228" s="117">
        <v>1862.4</v>
      </c>
      <c r="X228" s="117">
        <v>1862.4</v>
      </c>
      <c r="Y228" s="117">
        <v>1862.4</v>
      </c>
      <c r="Z228" s="117">
        <v>1862.4</v>
      </c>
      <c r="AA228" s="117">
        <v>1862.4</v>
      </c>
    </row>
    <row r="229" spans="1:27" s="7" customFormat="1" ht="21" customHeight="1" x14ac:dyDescent="0.35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103</v>
      </c>
      <c r="K229" s="51">
        <v>3390</v>
      </c>
      <c r="L229" s="51" t="s">
        <v>56</v>
      </c>
      <c r="M229" s="117">
        <v>0</v>
      </c>
      <c r="N229" s="117">
        <v>0</v>
      </c>
      <c r="O229" s="117">
        <v>0</v>
      </c>
      <c r="P229" s="117">
        <v>0</v>
      </c>
      <c r="Q229" s="117">
        <v>0</v>
      </c>
      <c r="R229" s="117">
        <v>0</v>
      </c>
      <c r="S229" s="117">
        <v>0</v>
      </c>
      <c r="T229" s="117">
        <v>0</v>
      </c>
      <c r="U229" s="117">
        <v>0</v>
      </c>
      <c r="V229" s="117">
        <v>0</v>
      </c>
      <c r="W229" s="117">
        <v>0</v>
      </c>
      <c r="X229" s="117">
        <v>0</v>
      </c>
      <c r="Y229" s="117">
        <v>0</v>
      </c>
      <c r="Z229" s="117">
        <v>0</v>
      </c>
      <c r="AA229" s="117">
        <v>0</v>
      </c>
    </row>
    <row r="230" spans="1:27" s="7" customFormat="1" ht="21" customHeight="1" x14ac:dyDescent="0.35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103</v>
      </c>
      <c r="K230" s="51">
        <v>3410</v>
      </c>
      <c r="L230" s="63" t="s">
        <v>31</v>
      </c>
      <c r="M230" s="117">
        <v>3840</v>
      </c>
      <c r="N230" s="117">
        <v>3840</v>
      </c>
      <c r="O230" s="117">
        <v>3840</v>
      </c>
      <c r="P230" s="117">
        <v>3840</v>
      </c>
      <c r="Q230" s="117">
        <v>3840</v>
      </c>
      <c r="R230" s="117">
        <v>3840</v>
      </c>
      <c r="S230" s="117">
        <v>3840</v>
      </c>
      <c r="T230" s="117">
        <v>3840</v>
      </c>
      <c r="U230" s="117">
        <v>3840</v>
      </c>
      <c r="V230" s="117">
        <v>3840</v>
      </c>
      <c r="W230" s="117">
        <v>3840</v>
      </c>
      <c r="X230" s="117">
        <v>3840</v>
      </c>
      <c r="Y230" s="117">
        <v>3840</v>
      </c>
      <c r="Z230" s="117">
        <v>3840</v>
      </c>
      <c r="AA230" s="117">
        <v>3840</v>
      </c>
    </row>
    <row r="231" spans="1:27" s="7" customFormat="1" ht="21" customHeight="1" x14ac:dyDescent="0.35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103</v>
      </c>
      <c r="K231" s="51">
        <v>3450</v>
      </c>
      <c r="L231" s="63" t="s">
        <v>70</v>
      </c>
      <c r="M231" s="117">
        <v>12012</v>
      </c>
      <c r="N231" s="117">
        <v>12012</v>
      </c>
      <c r="O231" s="117">
        <v>12012</v>
      </c>
      <c r="P231" s="117">
        <v>12012</v>
      </c>
      <c r="Q231" s="117">
        <v>12012</v>
      </c>
      <c r="R231" s="117">
        <v>12012</v>
      </c>
      <c r="S231" s="117">
        <v>12012</v>
      </c>
      <c r="T231" s="117">
        <v>12012</v>
      </c>
      <c r="U231" s="117">
        <v>12012</v>
      </c>
      <c r="V231" s="117">
        <v>12012</v>
      </c>
      <c r="W231" s="117">
        <v>12012</v>
      </c>
      <c r="X231" s="117">
        <v>12012</v>
      </c>
      <c r="Y231" s="117">
        <v>12012</v>
      </c>
      <c r="Z231" s="117">
        <v>12012</v>
      </c>
      <c r="AA231" s="117">
        <v>12012</v>
      </c>
    </row>
    <row r="232" spans="1:27" s="7" customFormat="1" ht="21" customHeight="1" x14ac:dyDescent="0.35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103</v>
      </c>
      <c r="K232" s="51">
        <v>3510</v>
      </c>
      <c r="L232" s="51" t="s">
        <v>32</v>
      </c>
      <c r="M232" s="117">
        <v>10000</v>
      </c>
      <c r="N232" s="117">
        <v>10000</v>
      </c>
      <c r="O232" s="117">
        <v>10000</v>
      </c>
      <c r="P232" s="117">
        <v>10000</v>
      </c>
      <c r="Q232" s="117">
        <v>10000</v>
      </c>
      <c r="R232" s="117">
        <v>10000</v>
      </c>
      <c r="S232" s="117">
        <v>10000</v>
      </c>
      <c r="T232" s="117">
        <v>10000</v>
      </c>
      <c r="U232" s="117">
        <v>10000</v>
      </c>
      <c r="V232" s="117">
        <v>10000</v>
      </c>
      <c r="W232" s="117">
        <v>10000</v>
      </c>
      <c r="X232" s="117">
        <v>10000</v>
      </c>
      <c r="Y232" s="117">
        <v>10000</v>
      </c>
      <c r="Z232" s="117">
        <v>10000</v>
      </c>
      <c r="AA232" s="117">
        <v>10000</v>
      </c>
    </row>
    <row r="233" spans="1:27" s="7" customFormat="1" ht="21" customHeight="1" x14ac:dyDescent="0.35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103</v>
      </c>
      <c r="K233" s="51">
        <v>3520</v>
      </c>
      <c r="L233" s="51" t="s">
        <v>33</v>
      </c>
      <c r="M233" s="117">
        <v>6000</v>
      </c>
      <c r="N233" s="117">
        <v>6000</v>
      </c>
      <c r="O233" s="117">
        <v>6000</v>
      </c>
      <c r="P233" s="117">
        <v>6000</v>
      </c>
      <c r="Q233" s="117">
        <v>6000</v>
      </c>
      <c r="R233" s="117">
        <v>6000</v>
      </c>
      <c r="S233" s="117">
        <v>6000</v>
      </c>
      <c r="T233" s="117">
        <v>6000</v>
      </c>
      <c r="U233" s="117">
        <v>6000</v>
      </c>
      <c r="V233" s="117">
        <v>6000</v>
      </c>
      <c r="W233" s="117">
        <v>6000</v>
      </c>
      <c r="X233" s="117">
        <v>6000</v>
      </c>
      <c r="Y233" s="117">
        <v>6000</v>
      </c>
      <c r="Z233" s="117">
        <v>6000</v>
      </c>
      <c r="AA233" s="117">
        <v>6000</v>
      </c>
    </row>
    <row r="234" spans="1:27" s="7" customFormat="1" ht="21" customHeight="1" x14ac:dyDescent="0.35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103</v>
      </c>
      <c r="K234" s="51">
        <v>3530</v>
      </c>
      <c r="L234" s="51" t="s">
        <v>34</v>
      </c>
      <c r="M234" s="117">
        <v>18000</v>
      </c>
      <c r="N234" s="117">
        <v>18000</v>
      </c>
      <c r="O234" s="117">
        <v>18000</v>
      </c>
      <c r="P234" s="117">
        <v>18000</v>
      </c>
      <c r="Q234" s="117">
        <v>18000</v>
      </c>
      <c r="R234" s="117">
        <v>18000</v>
      </c>
      <c r="S234" s="117">
        <v>18000</v>
      </c>
      <c r="T234" s="117">
        <v>18000</v>
      </c>
      <c r="U234" s="117">
        <v>18000</v>
      </c>
      <c r="V234" s="117">
        <v>18000</v>
      </c>
      <c r="W234" s="117">
        <v>18000</v>
      </c>
      <c r="X234" s="117">
        <v>18000</v>
      </c>
      <c r="Y234" s="117">
        <v>18000</v>
      </c>
      <c r="Z234" s="117">
        <v>18000</v>
      </c>
      <c r="AA234" s="117">
        <v>18000</v>
      </c>
    </row>
    <row r="235" spans="1:27" s="7" customFormat="1" ht="21" customHeight="1" x14ac:dyDescent="0.35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103</v>
      </c>
      <c r="K235" s="51">
        <v>3550</v>
      </c>
      <c r="L235" s="51" t="s">
        <v>35</v>
      </c>
      <c r="M235" s="117">
        <v>22000</v>
      </c>
      <c r="N235" s="117">
        <v>22000</v>
      </c>
      <c r="O235" s="117">
        <v>22000</v>
      </c>
      <c r="P235" s="117">
        <v>22000</v>
      </c>
      <c r="Q235" s="117">
        <v>22000</v>
      </c>
      <c r="R235" s="117">
        <v>22000</v>
      </c>
      <c r="S235" s="117">
        <v>22000</v>
      </c>
      <c r="T235" s="117">
        <v>22000</v>
      </c>
      <c r="U235" s="117">
        <v>22000</v>
      </c>
      <c r="V235" s="117">
        <v>22000</v>
      </c>
      <c r="W235" s="117">
        <v>22000</v>
      </c>
      <c r="X235" s="117">
        <v>22000</v>
      </c>
      <c r="Y235" s="117">
        <v>22000</v>
      </c>
      <c r="Z235" s="117">
        <v>22000</v>
      </c>
      <c r="AA235" s="117">
        <v>22000</v>
      </c>
    </row>
    <row r="236" spans="1:27" s="7" customFormat="1" ht="21" customHeight="1" x14ac:dyDescent="0.35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103</v>
      </c>
      <c r="K236" s="51">
        <v>3570</v>
      </c>
      <c r="L236" s="51" t="s">
        <v>36</v>
      </c>
      <c r="M236" s="117">
        <v>16000</v>
      </c>
      <c r="N236" s="117">
        <v>16000</v>
      </c>
      <c r="O236" s="117">
        <v>16000</v>
      </c>
      <c r="P236" s="117">
        <v>16000</v>
      </c>
      <c r="Q236" s="117">
        <v>16000</v>
      </c>
      <c r="R236" s="117">
        <v>16000</v>
      </c>
      <c r="S236" s="117">
        <v>16000</v>
      </c>
      <c r="T236" s="117">
        <v>16000</v>
      </c>
      <c r="U236" s="117">
        <v>16000</v>
      </c>
      <c r="V236" s="117">
        <v>16000</v>
      </c>
      <c r="W236" s="117">
        <v>16000</v>
      </c>
      <c r="X236" s="117">
        <v>16000</v>
      </c>
      <c r="Y236" s="117">
        <v>16000</v>
      </c>
      <c r="Z236" s="117">
        <v>16000</v>
      </c>
      <c r="AA236" s="117">
        <v>16000</v>
      </c>
    </row>
    <row r="237" spans="1:27" s="7" customFormat="1" ht="21" customHeight="1" x14ac:dyDescent="0.35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103</v>
      </c>
      <c r="K237" s="51">
        <v>3610</v>
      </c>
      <c r="L237" s="51" t="s">
        <v>37</v>
      </c>
      <c r="M237" s="117">
        <v>18000</v>
      </c>
      <c r="N237" s="117">
        <v>18000</v>
      </c>
      <c r="O237" s="117">
        <v>18000</v>
      </c>
      <c r="P237" s="117">
        <v>18000</v>
      </c>
      <c r="Q237" s="117">
        <v>18000</v>
      </c>
      <c r="R237" s="117">
        <v>18000</v>
      </c>
      <c r="S237" s="117">
        <v>18000</v>
      </c>
      <c r="T237" s="117">
        <v>18000</v>
      </c>
      <c r="U237" s="117">
        <v>18000</v>
      </c>
      <c r="V237" s="117">
        <v>18000</v>
      </c>
      <c r="W237" s="117">
        <v>18000</v>
      </c>
      <c r="X237" s="117">
        <v>18000</v>
      </c>
      <c r="Y237" s="117">
        <v>18000</v>
      </c>
      <c r="Z237" s="117">
        <v>18000</v>
      </c>
      <c r="AA237" s="117">
        <v>18000</v>
      </c>
    </row>
    <row r="238" spans="1:27" s="7" customFormat="1" ht="21" customHeight="1" x14ac:dyDescent="0.35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103</v>
      </c>
      <c r="K238" s="51">
        <v>3710</v>
      </c>
      <c r="L238" s="51" t="s">
        <v>118</v>
      </c>
      <c r="M238" s="117">
        <v>17600</v>
      </c>
      <c r="N238" s="117">
        <v>17600</v>
      </c>
      <c r="O238" s="117">
        <v>17600</v>
      </c>
      <c r="P238" s="117">
        <v>17600</v>
      </c>
      <c r="Q238" s="117">
        <v>17600</v>
      </c>
      <c r="R238" s="117">
        <v>17600</v>
      </c>
      <c r="S238" s="117">
        <v>17600</v>
      </c>
      <c r="T238" s="117">
        <v>17600</v>
      </c>
      <c r="U238" s="117">
        <v>17600</v>
      </c>
      <c r="V238" s="117">
        <v>17600</v>
      </c>
      <c r="W238" s="117">
        <v>17600</v>
      </c>
      <c r="X238" s="117">
        <v>17600</v>
      </c>
      <c r="Y238" s="117">
        <v>17600</v>
      </c>
      <c r="Z238" s="117">
        <v>17600</v>
      </c>
      <c r="AA238" s="117">
        <v>17600</v>
      </c>
    </row>
    <row r="239" spans="1:27" s="7" customFormat="1" ht="21" customHeight="1" x14ac:dyDescent="0.35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103</v>
      </c>
      <c r="K239" s="51">
        <v>3720</v>
      </c>
      <c r="L239" s="51" t="s">
        <v>38</v>
      </c>
      <c r="M239" s="117">
        <v>14000</v>
      </c>
      <c r="N239" s="117">
        <v>14000</v>
      </c>
      <c r="O239" s="117">
        <v>14000</v>
      </c>
      <c r="P239" s="117">
        <v>14000</v>
      </c>
      <c r="Q239" s="117">
        <v>14000</v>
      </c>
      <c r="R239" s="117">
        <v>14000</v>
      </c>
      <c r="S239" s="117">
        <v>14000</v>
      </c>
      <c r="T239" s="117">
        <v>14000</v>
      </c>
      <c r="U239" s="117">
        <v>14000</v>
      </c>
      <c r="V239" s="117">
        <v>14000</v>
      </c>
      <c r="W239" s="117">
        <v>14000</v>
      </c>
      <c r="X239" s="117">
        <v>14000</v>
      </c>
      <c r="Y239" s="117">
        <v>14000</v>
      </c>
      <c r="Z239" s="117">
        <v>14000</v>
      </c>
      <c r="AA239" s="117">
        <v>14000</v>
      </c>
    </row>
    <row r="240" spans="1:27" s="7" customFormat="1" ht="21" customHeight="1" x14ac:dyDescent="0.35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103</v>
      </c>
      <c r="K240" s="51">
        <v>3750</v>
      </c>
      <c r="L240" s="51" t="s">
        <v>39</v>
      </c>
      <c r="M240" s="117">
        <v>30000</v>
      </c>
      <c r="N240" s="117">
        <v>30000</v>
      </c>
      <c r="O240" s="117">
        <v>30000</v>
      </c>
      <c r="P240" s="117">
        <v>30000</v>
      </c>
      <c r="Q240" s="117">
        <v>30000</v>
      </c>
      <c r="R240" s="117">
        <v>30000</v>
      </c>
      <c r="S240" s="117">
        <v>30000</v>
      </c>
      <c r="T240" s="117">
        <v>30000</v>
      </c>
      <c r="U240" s="117">
        <v>30000</v>
      </c>
      <c r="V240" s="117">
        <v>30000</v>
      </c>
      <c r="W240" s="117">
        <v>30000</v>
      </c>
      <c r="X240" s="117">
        <v>30000</v>
      </c>
      <c r="Y240" s="117">
        <v>30000</v>
      </c>
      <c r="Z240" s="117">
        <v>30000</v>
      </c>
      <c r="AA240" s="117">
        <v>30000</v>
      </c>
    </row>
    <row r="241" spans="1:27" s="7" customFormat="1" ht="21" customHeight="1" x14ac:dyDescent="0.35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103</v>
      </c>
      <c r="K241" s="51">
        <v>3790</v>
      </c>
      <c r="L241" s="51" t="s">
        <v>40</v>
      </c>
      <c r="M241" s="117">
        <v>10000</v>
      </c>
      <c r="N241" s="117">
        <v>10000</v>
      </c>
      <c r="O241" s="117">
        <v>10000</v>
      </c>
      <c r="P241" s="117">
        <v>10000</v>
      </c>
      <c r="Q241" s="117">
        <v>10000</v>
      </c>
      <c r="R241" s="117">
        <v>10000</v>
      </c>
      <c r="S241" s="117">
        <v>10000</v>
      </c>
      <c r="T241" s="117">
        <v>10000</v>
      </c>
      <c r="U241" s="117">
        <v>10000</v>
      </c>
      <c r="V241" s="117">
        <v>10000</v>
      </c>
      <c r="W241" s="117">
        <v>10000</v>
      </c>
      <c r="X241" s="117">
        <v>10000</v>
      </c>
      <c r="Y241" s="117">
        <v>10000</v>
      </c>
      <c r="Z241" s="117">
        <v>10000</v>
      </c>
      <c r="AA241" s="117">
        <v>10000</v>
      </c>
    </row>
    <row r="242" spans="1:27" s="7" customFormat="1" ht="21" customHeight="1" x14ac:dyDescent="0.35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103</v>
      </c>
      <c r="K242" s="51">
        <v>3820</v>
      </c>
      <c r="L242" s="51" t="s">
        <v>41</v>
      </c>
      <c r="M242" s="117">
        <v>0</v>
      </c>
      <c r="N242" s="117">
        <v>0</v>
      </c>
      <c r="O242" s="117">
        <v>0</v>
      </c>
      <c r="P242" s="117">
        <v>0</v>
      </c>
      <c r="Q242" s="117">
        <v>0</v>
      </c>
      <c r="R242" s="117">
        <v>0</v>
      </c>
      <c r="S242" s="117">
        <v>0</v>
      </c>
      <c r="T242" s="117">
        <v>0</v>
      </c>
      <c r="U242" s="117">
        <v>0</v>
      </c>
      <c r="V242" s="117">
        <v>0</v>
      </c>
      <c r="W242" s="117">
        <v>0</v>
      </c>
      <c r="X242" s="117">
        <v>0</v>
      </c>
      <c r="Y242" s="117">
        <v>0</v>
      </c>
      <c r="Z242" s="117">
        <v>0</v>
      </c>
      <c r="AA242" s="117">
        <v>0</v>
      </c>
    </row>
    <row r="243" spans="1:27" s="7" customFormat="1" ht="21" customHeight="1" x14ac:dyDescent="0.35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103</v>
      </c>
      <c r="K243" s="51">
        <v>3830</v>
      </c>
      <c r="L243" s="51" t="s">
        <v>79</v>
      </c>
      <c r="M243" s="117">
        <v>0</v>
      </c>
      <c r="N243" s="117">
        <v>0</v>
      </c>
      <c r="O243" s="117">
        <v>0</v>
      </c>
      <c r="P243" s="117">
        <v>0</v>
      </c>
      <c r="Q243" s="117">
        <v>0</v>
      </c>
      <c r="R243" s="117">
        <v>0</v>
      </c>
      <c r="S243" s="117">
        <v>0</v>
      </c>
      <c r="T243" s="117">
        <v>0</v>
      </c>
      <c r="U243" s="117">
        <v>0</v>
      </c>
      <c r="V243" s="117">
        <v>0</v>
      </c>
      <c r="W243" s="117">
        <v>0</v>
      </c>
      <c r="X243" s="117">
        <v>0</v>
      </c>
      <c r="Y243" s="117">
        <v>0</v>
      </c>
      <c r="Z243" s="117">
        <v>0</v>
      </c>
      <c r="AA243" s="117">
        <v>0</v>
      </c>
    </row>
    <row r="244" spans="1:27" s="7" customFormat="1" ht="21" customHeight="1" x14ac:dyDescent="0.35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103</v>
      </c>
      <c r="K244" s="51">
        <v>3920</v>
      </c>
      <c r="L244" s="51" t="s">
        <v>80</v>
      </c>
      <c r="M244" s="117">
        <v>24400</v>
      </c>
      <c r="N244" s="117">
        <v>24400</v>
      </c>
      <c r="O244" s="117">
        <v>24400</v>
      </c>
      <c r="P244" s="117">
        <v>24400</v>
      </c>
      <c r="Q244" s="117">
        <v>24400</v>
      </c>
      <c r="R244" s="117">
        <v>24400</v>
      </c>
      <c r="S244" s="117">
        <v>24400</v>
      </c>
      <c r="T244" s="117">
        <v>24400</v>
      </c>
      <c r="U244" s="117">
        <v>24400</v>
      </c>
      <c r="V244" s="117">
        <v>24400</v>
      </c>
      <c r="W244" s="117">
        <v>24400</v>
      </c>
      <c r="X244" s="117">
        <v>24400</v>
      </c>
      <c r="Y244" s="117">
        <v>24400</v>
      </c>
      <c r="Z244" s="117">
        <v>24400</v>
      </c>
      <c r="AA244" s="117">
        <v>24400</v>
      </c>
    </row>
    <row r="245" spans="1:27" s="7" customFormat="1" ht="21" customHeight="1" x14ac:dyDescent="0.35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103</v>
      </c>
      <c r="K245" s="51">
        <v>3960</v>
      </c>
      <c r="L245" s="51" t="s">
        <v>42</v>
      </c>
      <c r="M245" s="117">
        <v>2720</v>
      </c>
      <c r="N245" s="117">
        <v>2720</v>
      </c>
      <c r="O245" s="117">
        <v>2720</v>
      </c>
      <c r="P245" s="117">
        <v>2720</v>
      </c>
      <c r="Q245" s="117">
        <v>2720</v>
      </c>
      <c r="R245" s="117">
        <v>2720</v>
      </c>
      <c r="S245" s="117">
        <v>2720</v>
      </c>
      <c r="T245" s="117">
        <v>2720</v>
      </c>
      <c r="U245" s="117">
        <v>2720</v>
      </c>
      <c r="V245" s="117">
        <v>2720</v>
      </c>
      <c r="W245" s="117">
        <v>2720</v>
      </c>
      <c r="X245" s="117">
        <v>2720</v>
      </c>
      <c r="Y245" s="117">
        <v>2720</v>
      </c>
      <c r="Z245" s="117">
        <v>2720</v>
      </c>
      <c r="AA245" s="117">
        <v>2720</v>
      </c>
    </row>
    <row r="246" spans="1:27" s="7" customFormat="1" ht="21" customHeight="1" x14ac:dyDescent="0.35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103</v>
      </c>
      <c r="K246" s="51">
        <v>3980</v>
      </c>
      <c r="L246" s="51" t="s">
        <v>43</v>
      </c>
      <c r="M246" s="117">
        <v>0</v>
      </c>
      <c r="N246" s="117">
        <v>0</v>
      </c>
      <c r="O246" s="117">
        <v>0</v>
      </c>
      <c r="P246" s="117">
        <v>0</v>
      </c>
      <c r="Q246" s="117">
        <v>0</v>
      </c>
      <c r="R246" s="117">
        <v>0</v>
      </c>
      <c r="S246" s="117">
        <v>0</v>
      </c>
      <c r="T246" s="117">
        <v>0</v>
      </c>
      <c r="U246" s="117">
        <v>0</v>
      </c>
      <c r="V246" s="117">
        <v>0</v>
      </c>
      <c r="W246" s="117">
        <v>0</v>
      </c>
      <c r="X246" s="117">
        <v>0</v>
      </c>
      <c r="Y246" s="117">
        <v>0</v>
      </c>
      <c r="Z246" s="117">
        <v>0</v>
      </c>
      <c r="AA246" s="117">
        <v>0</v>
      </c>
    </row>
    <row r="247" spans="1:27" s="7" customFormat="1" ht="21" customHeight="1" x14ac:dyDescent="0.35">
      <c r="A247" s="14"/>
      <c r="B247" s="14"/>
      <c r="C247" s="8"/>
      <c r="D247" s="8"/>
      <c r="E247" s="8"/>
      <c r="F247" s="8"/>
      <c r="G247" s="148"/>
      <c r="H247" s="53" t="s">
        <v>59</v>
      </c>
      <c r="I247" s="53"/>
      <c r="J247" s="53"/>
      <c r="K247" s="53"/>
      <c r="L247" s="55"/>
      <c r="M247" s="116">
        <f>SUM(M217:M246)</f>
        <v>922862.09600000002</v>
      </c>
      <c r="N247" s="116">
        <f>SUM(N217:N246)</f>
        <v>922862.09600000002</v>
      </c>
      <c r="O247" s="116">
        <f t="shared" ref="O247:U247" si="238">SUM(O217:O246)</f>
        <v>922862.09600000002</v>
      </c>
      <c r="P247" s="116">
        <f t="shared" si="238"/>
        <v>922862.09600000002</v>
      </c>
      <c r="Q247" s="116">
        <f t="shared" si="238"/>
        <v>922862.09600000002</v>
      </c>
      <c r="R247" s="116">
        <f t="shared" si="238"/>
        <v>922862.09600000002</v>
      </c>
      <c r="S247" s="116">
        <f t="shared" si="238"/>
        <v>922862.09600000002</v>
      </c>
      <c r="T247" s="116">
        <f t="shared" si="238"/>
        <v>922862.09600000002</v>
      </c>
      <c r="U247" s="116">
        <f t="shared" si="238"/>
        <v>922862.09600000002</v>
      </c>
      <c r="V247" s="116">
        <f>SUM(V217:V246)</f>
        <v>922862.09600000002</v>
      </c>
      <c r="W247" s="116">
        <f t="shared" ref="W247" si="239">SUM(W217:W246)</f>
        <v>922862.09600000002</v>
      </c>
      <c r="X247" s="116">
        <f t="shared" ref="X247" si="240">SUM(X217:X246)</f>
        <v>922862.09600000002</v>
      </c>
      <c r="Y247" s="116">
        <f t="shared" ref="Y247" si="241">SUM(Y217:Y246)</f>
        <v>922862.09600000002</v>
      </c>
      <c r="Z247" s="116">
        <f t="shared" ref="Z247" si="242">SUM(Z217:Z246)</f>
        <v>922862.09600000002</v>
      </c>
      <c r="AA247" s="116">
        <f t="shared" ref="AA247" si="243">SUM(AA217:AA246)</f>
        <v>922862.09600000002</v>
      </c>
    </row>
    <row r="248" spans="1:27" s="7" customFormat="1" ht="15" customHeight="1" x14ac:dyDescent="0.35">
      <c r="A248" s="179"/>
      <c r="B248" s="179"/>
      <c r="C248" s="180"/>
      <c r="D248" s="180"/>
      <c r="E248" s="180"/>
      <c r="F248" s="180"/>
      <c r="G248" s="181"/>
      <c r="H248" s="182"/>
      <c r="I248" s="183"/>
      <c r="J248" s="183"/>
      <c r="K248" s="184"/>
      <c r="L248" s="185"/>
      <c r="M248" s="186"/>
      <c r="N248" s="186"/>
      <c r="O248" s="186"/>
      <c r="P248" s="186"/>
      <c r="Q248" s="186"/>
      <c r="R248" s="186"/>
      <c r="S248" s="186"/>
      <c r="T248" s="186"/>
      <c r="U248" s="186"/>
      <c r="V248" s="186"/>
      <c r="W248" s="186"/>
      <c r="X248" s="186"/>
      <c r="Y248" s="186"/>
      <c r="Z248" s="186"/>
      <c r="AA248" s="186"/>
    </row>
    <row r="249" spans="1:27" s="7" customFormat="1" ht="15" customHeight="1" x14ac:dyDescent="0.35">
      <c r="A249" s="14"/>
      <c r="B249" s="14"/>
      <c r="C249" s="8"/>
      <c r="D249" s="8"/>
      <c r="E249" s="8"/>
      <c r="F249" s="8"/>
      <c r="G249" s="8"/>
      <c r="H249" s="8"/>
      <c r="I249" s="14"/>
      <c r="J249" s="14"/>
      <c r="K249" s="8"/>
      <c r="L249" s="8"/>
      <c r="M249" s="123"/>
    </row>
    <row r="250" spans="1:27" s="7" customFormat="1" ht="15" customHeight="1" x14ac:dyDescent="0.35">
      <c r="A250" s="14"/>
      <c r="B250" s="14"/>
      <c r="C250" s="8"/>
      <c r="D250" s="8"/>
      <c r="E250" s="8"/>
      <c r="F250" s="8"/>
      <c r="G250" s="8"/>
      <c r="H250" s="8"/>
      <c r="I250" s="14"/>
      <c r="J250" s="14"/>
      <c r="K250" s="8"/>
      <c r="L250" s="8"/>
      <c r="M250" s="123"/>
    </row>
    <row r="251" spans="1:27" s="7" customFormat="1" ht="15" customHeight="1" x14ac:dyDescent="0.35">
      <c r="A251" s="14"/>
      <c r="B251" s="14"/>
      <c r="C251" s="8"/>
      <c r="D251" s="8"/>
      <c r="E251" s="8"/>
      <c r="F251" s="8"/>
      <c r="G251" s="8"/>
      <c r="H251" s="8"/>
      <c r="I251" s="14"/>
      <c r="J251" s="14"/>
      <c r="K251" s="8"/>
      <c r="L251" s="8"/>
      <c r="M251" s="123"/>
    </row>
    <row r="252" spans="1:27" s="7" customFormat="1" ht="15" customHeight="1" x14ac:dyDescent="0.35">
      <c r="A252" s="14"/>
      <c r="B252" s="14"/>
      <c r="C252" s="8"/>
      <c r="D252" s="8"/>
      <c r="E252" s="8"/>
      <c r="F252" s="8"/>
      <c r="G252" s="8"/>
      <c r="H252" s="8"/>
      <c r="I252" s="14"/>
      <c r="J252" s="14"/>
      <c r="K252" s="8"/>
      <c r="L252" s="8"/>
      <c r="M252" s="123"/>
    </row>
    <row r="253" spans="1:27" s="7" customFormat="1" ht="15" customHeight="1" x14ac:dyDescent="0.35">
      <c r="A253" s="14"/>
      <c r="B253" s="14"/>
      <c r="C253" s="8"/>
      <c r="D253" s="8"/>
      <c r="E253" s="8"/>
      <c r="F253" s="8"/>
      <c r="G253" s="8"/>
      <c r="H253" s="8"/>
      <c r="I253" s="14"/>
      <c r="J253" s="14"/>
      <c r="K253" s="8"/>
      <c r="L253" s="8"/>
      <c r="M253" s="123"/>
    </row>
    <row r="254" spans="1:27" s="7" customFormat="1" ht="15" customHeight="1" x14ac:dyDescent="0.35">
      <c r="A254" s="14"/>
      <c r="B254" s="14"/>
      <c r="C254" s="8"/>
      <c r="D254" s="8"/>
      <c r="E254" s="8"/>
      <c r="F254" s="8"/>
      <c r="G254" s="8"/>
      <c r="H254" s="8"/>
      <c r="I254" s="14"/>
      <c r="J254" s="14"/>
      <c r="K254" s="8"/>
      <c r="L254" s="8"/>
      <c r="M254" s="123"/>
    </row>
    <row r="255" spans="1:27" s="7" customFormat="1" ht="15" customHeight="1" x14ac:dyDescent="0.35">
      <c r="A255" s="14"/>
      <c r="B255" s="14"/>
      <c r="C255" s="8"/>
      <c r="D255" s="8"/>
      <c r="E255" s="8"/>
      <c r="F255" s="8"/>
      <c r="G255" s="8"/>
      <c r="H255" s="8"/>
      <c r="I255" s="14"/>
      <c r="J255" s="14"/>
      <c r="K255" s="8"/>
      <c r="L255" s="8"/>
      <c r="M255" s="123"/>
    </row>
    <row r="256" spans="1:27" s="7" customFormat="1" ht="15" customHeight="1" x14ac:dyDescent="0.35">
      <c r="A256" s="14"/>
      <c r="B256" s="14"/>
      <c r="C256" s="8"/>
      <c r="D256" s="8"/>
      <c r="E256" s="8"/>
      <c r="F256" s="8"/>
      <c r="G256" s="8"/>
      <c r="H256" s="8"/>
      <c r="I256" s="14"/>
      <c r="J256" s="14"/>
      <c r="K256" s="8"/>
      <c r="L256" s="8"/>
      <c r="M256" s="123"/>
    </row>
    <row r="257" spans="1:13" s="7" customFormat="1" ht="15" customHeight="1" x14ac:dyDescent="0.35">
      <c r="A257" s="14"/>
      <c r="B257" s="14"/>
      <c r="C257" s="8"/>
      <c r="D257" s="8"/>
      <c r="E257" s="8"/>
      <c r="F257" s="8"/>
      <c r="G257" s="8"/>
      <c r="H257" s="8"/>
      <c r="I257" s="14"/>
      <c r="J257" s="14"/>
      <c r="K257" s="8"/>
      <c r="L257" s="8"/>
      <c r="M257" s="123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x14ac:dyDescent="0.35">
      <c r="F544" s="8"/>
      <c r="G544" s="8"/>
      <c r="H544" s="8"/>
      <c r="I544" s="14"/>
      <c r="J544" s="14"/>
      <c r="K544" s="8"/>
      <c r="L544" s="8"/>
      <c r="M544" s="123"/>
    </row>
    <row r="545" spans="1:13" x14ac:dyDescent="0.35">
      <c r="F545" s="8"/>
      <c r="G545" s="8"/>
      <c r="H545" s="8"/>
      <c r="I545" s="14"/>
      <c r="J545" s="14"/>
      <c r="K545" s="8"/>
      <c r="L545" s="8"/>
      <c r="M545" s="123"/>
    </row>
    <row r="546" spans="1:13" x14ac:dyDescent="0.35">
      <c r="F546" s="8"/>
      <c r="G546" s="8"/>
      <c r="H546" s="8"/>
      <c r="I546" s="14"/>
      <c r="J546" s="14"/>
      <c r="K546" s="8"/>
      <c r="L546" s="8"/>
      <c r="M546" s="123"/>
    </row>
    <row r="547" spans="1:13" x14ac:dyDescent="0.35">
      <c r="A547" s="10"/>
      <c r="F547" s="8"/>
      <c r="G547" s="8"/>
      <c r="H547" s="8"/>
      <c r="I547" s="14"/>
      <c r="J547" s="14"/>
      <c r="K547" s="8"/>
      <c r="L547" s="8"/>
      <c r="M547" s="123"/>
    </row>
    <row r="548" spans="1:13" x14ac:dyDescent="0.35">
      <c r="F548" s="8"/>
      <c r="G548" s="8"/>
      <c r="H548" s="8"/>
      <c r="I548" s="14"/>
      <c r="J548" s="14"/>
      <c r="K548" s="8"/>
      <c r="L548" s="8"/>
      <c r="M548" s="123"/>
    </row>
    <row r="549" spans="1:13" x14ac:dyDescent="0.35">
      <c r="F549" s="8"/>
      <c r="G549" s="8"/>
      <c r="H549" s="8"/>
      <c r="I549" s="14"/>
      <c r="J549" s="14"/>
      <c r="K549" s="8"/>
      <c r="L549" s="8"/>
      <c r="M549" s="123"/>
    </row>
    <row r="550" spans="1:13" x14ac:dyDescent="0.35">
      <c r="F550" s="8"/>
      <c r="G550" s="8"/>
      <c r="H550" s="8"/>
      <c r="I550" s="14"/>
      <c r="J550" s="14"/>
      <c r="K550" s="8"/>
      <c r="L550" s="8"/>
      <c r="M550" s="123"/>
    </row>
    <row r="551" spans="1:13" x14ac:dyDescent="0.35">
      <c r="F551" s="8"/>
      <c r="G551" s="8"/>
      <c r="H551" s="8"/>
      <c r="I551" s="14"/>
      <c r="J551" s="14"/>
      <c r="K551" s="8"/>
      <c r="L551" s="8"/>
      <c r="M551" s="123"/>
    </row>
    <row r="552" spans="1:13" x14ac:dyDescent="0.35"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G590" s="8"/>
      <c r="H590" s="8"/>
      <c r="I590" s="14"/>
      <c r="J590" s="14"/>
      <c r="K590" s="8"/>
      <c r="L590" s="8"/>
      <c r="M590" s="123"/>
    </row>
  </sheetData>
  <autoFilter ref="D8:M547" xr:uid="{00000000-0009-0000-0000-000002000000}"/>
  <mergeCells count="35">
    <mergeCell ref="AA6:AA7"/>
    <mergeCell ref="U6:U7"/>
    <mergeCell ref="V6:V7"/>
    <mergeCell ref="W6:W7"/>
    <mergeCell ref="X6:X7"/>
    <mergeCell ref="Y6:Y7"/>
    <mergeCell ref="Z6:Z7"/>
    <mergeCell ref="T6:T7"/>
    <mergeCell ref="F53:L53"/>
    <mergeCell ref="F57:L57"/>
    <mergeCell ref="F62:L62"/>
    <mergeCell ref="F66:L66"/>
    <mergeCell ref="O6:O7"/>
    <mergeCell ref="P6:P7"/>
    <mergeCell ref="Q6:Q7"/>
    <mergeCell ref="R6:R7"/>
    <mergeCell ref="S6:S7"/>
    <mergeCell ref="F75:L75"/>
    <mergeCell ref="N6:N7"/>
    <mergeCell ref="G6:L7"/>
    <mergeCell ref="M6:M7"/>
    <mergeCell ref="H30:L30"/>
    <mergeCell ref="F39:L39"/>
    <mergeCell ref="F44:L44"/>
    <mergeCell ref="F48:L48"/>
    <mergeCell ref="A1:M1"/>
    <mergeCell ref="A2:M2"/>
    <mergeCell ref="A3:M3"/>
    <mergeCell ref="A4:M4"/>
    <mergeCell ref="A6:A7"/>
    <mergeCell ref="B6:B7"/>
    <mergeCell ref="C6:C7"/>
    <mergeCell ref="D6:D7"/>
    <mergeCell ref="E6:E7"/>
    <mergeCell ref="F6:F7"/>
  </mergeCells>
  <phoneticPr fontId="42" type="noConversion"/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INGRESOS</vt:lpstr>
      <vt:lpstr>EGRESOS (2)</vt:lpstr>
      <vt:lpstr>ANALITICO</vt:lpstr>
      <vt:lpstr>EGRESOS POR COMPONENTE DECIMALE</vt:lpstr>
      <vt:lpstr>ANALITICO (2)</vt:lpstr>
      <vt:lpstr>'EGRESOS (2)'!Área_de_impresión</vt:lpstr>
      <vt:lpstr>'EGRESOS POR COMPONENTE DECIMALE'!Área_de_impresión</vt:lpstr>
      <vt:lpstr>ANALITICO!Títulos_a_imprimir</vt:lpstr>
      <vt:lpstr>'ANALITICO (2)'!Títulos_a_imprimir</vt:lpstr>
      <vt:lpstr>'EGRESOS (2)'!Títulos_a_imprimir</vt:lpstr>
      <vt:lpstr>'EGRESOS POR COMPONENTE DECIMALE'!Títulos_a_imprimir</vt:lpstr>
      <vt:lpstr>INGRESOS!Títulos_a_imprimir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2025-10-28T21:06:38Z</cp:lastPrinted>
  <dcterms:created xsi:type="dcterms:W3CDTF">2018-02-28T21:08:18Z</dcterms:created>
  <dcterms:modified xsi:type="dcterms:W3CDTF">2026-04-28T21:53:28Z</dcterms:modified>
</cp:coreProperties>
</file>