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3-INFCONTABLE-0326\"/>
    </mc:Choice>
  </mc:AlternateContent>
  <xr:revisionPtr revIDLastSave="0" documentId="8_{347A0CBE-2AF1-4629-88B5-7FD35E5E5D92}" xr6:coauthVersionLast="47" xr6:coauthVersionMax="47" xr10:uidLastSave="{00000000-0000-0000-0000-000000000000}"/>
  <bookViews>
    <workbookView xWindow="0" yWindow="1817" windowWidth="33154" windowHeight="16697" tabRatio="863" firstSheet="1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<sst xmlns="http://schemas.openxmlformats.org/spreadsheetml/2006/main" count="859" uniqueCount="591">
  <si>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</si>
  <si>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</si>
  <si>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</si>
  <si>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</si>
  <si>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</si>
  <si>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</si>
  <si>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</si>
  <si>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</si>
  <si>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</si>
  <si>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</si>
  <si>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</si>
  <si>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</si>
  <si>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</si>
  <si>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</si>
  <si>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</si>
  <si>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</si>
  <si>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</si>
  <si>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</si>
  <si>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</si>
  <si>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</si>
  <si>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</si>
  <si>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</si>
  <si>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</si>
  <si>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</si>
  <si>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</si>
  <si>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</si>
  <si>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</si>
  <si>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</si>
  <si>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</si>
  <si>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</si>
  <si>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</si>
  <si>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</si>
  <si>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</si>
  <si>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</si>
  <si>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</si>
  <si>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</si>
  <si>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</si>
  <si>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</si>
  <si>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</si>
  <si>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</si>
  <si>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</si>
  <si>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</si>
  <si>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</si>
  <si>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</si>
  <si>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</si>
  <si>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</si>
  <si>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</si>
  <si>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</si>
  <si>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</si>
  <si>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</si>
  <si>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</si>
  <si>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</si>
  <si>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</si>
  <si>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</si>
  <si>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</si>
  <si>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</si>
  <si>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</si>
  <si>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</si>
  <si>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</si>
  <si>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</si>
  <si>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</si>
  <si>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</si>
  <si>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</si>
  <si>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</si>
  <si>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</si>
  <si>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</si>
  <si>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</si>
  <si>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</si>
  <si>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</si>
  <si>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</si>
  <si>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</si>
  <si>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</si>
  <si>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</si>
  <si>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</si>
  <si>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</si>
  <si>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</si>
  <si>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</si>
  <si>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</si>
  <si>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</si>
  <si>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</si>
  <si>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</si>
  <si>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</si>
  <si>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</si>
  <si>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</si>
  <si>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</si>
  <si>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</si>
  <si>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</si>
  <si>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</si>
  <si>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</si>
  <si>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</si>
  <si>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</si>
  <si>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</si>
  <si>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</si>
  <si>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</si>
  <si>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</si>
  <si>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</si>
  <si>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</si>
  <si>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</si>
  <si>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</si>
  <si>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</si>
  <si>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</si>
  <si>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</si>
  <si>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</si>
  <si>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</si>
  <si>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</si>
  <si>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</si>
  <si>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</si>
  <si>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</si>
  <si>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</si>
  <si>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</si>
  <si>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</si>
  <si>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</si>
  <si>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</si>
  <si>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</si>
  <si>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</si>
  <si>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</si>
  <si>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</si>
  <si>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</si>
  <si>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</si>
  <si>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</si>
  <si>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</si>
  <si>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</si>
  <si>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</si>
  <si>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</si>
  <si>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</si>
  <si>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</si>
  <si>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</si>
  <si>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</si>
  <si>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</si>
  <si>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</si>
  <si>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</si>
  <si>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</si>
  <si>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</si>
  <si>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</si>
  <si>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</si>
  <si>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</si>
  <si>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</si>
  <si>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</si>
  <si>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</si>
  <si>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</si>
  <si>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</si>
  <si>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</si>
  <si>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</si>
  <si>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</si>
  <si>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</si>
  <si>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</si>
  <si>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</si>
  <si>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</si>
  <si>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</si>
  <si>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</si>
  <si>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</si>
  <si>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</si>
  <si>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</si>
  <si>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</si>
  <si>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</si>
  <si>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</si>
  <si>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</si>
  <si>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</si>
  <si>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</si>
  <si>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</si>
  <si>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</si>
  <si>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</si>
  <si>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</si>
  <si>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</si>
  <si>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</si>
  <si>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</si>
  <si>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</si>
  <si>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</si>
  <si>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</si>
  <si>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</si>
  <si>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</si>
  <si>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</si>
  <si>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</si>
  <si>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</si>
  <si>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</si>
  <si>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</si>
  <si>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</si>
  <si>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</si>
  <si>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</si>
  <si>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</si>
  <si>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</si>
  <si>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</si>
  <si>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</si>
  <si>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</si>
  <si>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</si>
  <si>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</si>
  <si>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</si>
  <si>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</si>
  <si>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</si>
  <si>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</si>
  <si>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</si>
  <si>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</si>
  <si>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</si>
  <si>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</si>
  <si>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</si>
  <si>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</si>
  <si>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</si>
  <si>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</si>
  <si>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</si>
  <si>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</si>
  <si>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</si>
  <si>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</si>
  <si>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</si>
  <si>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</si>
  <si>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</si>
  <si>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</si>
  <si>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</si>
  <si>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</si>
  <si>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</si>
  <si>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</si>
  <si>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</si>
  <si>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</si>
  <si>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</si>
  <si>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</si>
  <si>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</si>
  <si>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</si>
  <si>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</si>
  <si>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</si>
  <si>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</si>
  <si>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</si>
  <si>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</si>
  <si>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</si>
  <si>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</si>
  <si>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</si>
  <si>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</si>
  <si>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</si>
  <si>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</si>
  <si>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</si>
  <si>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</si>
  <si>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</si>
  <si>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</si>
  <si>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</si>
  <si>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</si>
  <si>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</si>
  <si>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</si>
  <si>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</si>
  <si>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</si>
  <si>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</si>
  <si>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</si>
  <si>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</si>
  <si>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</si>
  <si>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</si>
  <si>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</si>
  <si>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</si>
  <si>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</si>
  <si>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</si>
  <si>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</si>
  <si>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</si>
  <si>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</si>
  <si>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</si>
  <si>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</si>
  <si>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</si>
  <si>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</si>
  <si>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</si>
  <si>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</si>
  <si>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</si>
  <si>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</si>
  <si>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</si>
  <si>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</si>
  <si>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</si>
  <si>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</si>
  <si>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</si>
  <si>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</si>
  <si>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</si>
  <si>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</si>
  <si>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</si>
  <si>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</si>
  <si>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</si>
  <si>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</si>
  <si>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</si>
  <si>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</si>
  <si>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</si>
  <si>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</si>
  <si>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</si>
  <si>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</si>
  <si>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</si>
  <si>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</si>
  <si>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</si>
  <si>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</si>
  <si>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</si>
  <si>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</si>
  <si>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</si>
  <si>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</si>
  <si>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</si>
  <si>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</si>
  <si>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</si>
  <si>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</si>
  <si>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</si>
  <si>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</si>
  <si>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</si>
  <si>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</si>
  <si>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</si>
  <si>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</si>
  <si>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</si>
  <si>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</si>
  <si>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</si>
  <si>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</si>
  <si>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</si>
  <si>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</si>
  <si>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</si>
  <si>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</si>
  <si>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</si>
  <si>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</si>
  <si>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</si>
  <si>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</si>
  <si>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</si>
  <si>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</si>
  <si>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</si>
  <si>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</si>
  <si>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</si>
  <si>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</si>
  <si>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</si>
  <si>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</si>
  <si>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</si>
  <si>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</si>
  <si>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</si>
  <si>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</si>
  <si>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</si>
  <si>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</si>
  <si>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</si>
  <si>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</si>
  <si>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</si>
  <si>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</si>
  <si>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</si>
  <si>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</si>
  <si>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</si>
  <si>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</si>
  <si>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</si>
  <si>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</si>
  <si>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</si>
  <si>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</si>
  <si>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</si>
  <si>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</si>
  <si>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</si>
  <si>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</si>
  <si>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</si>
  <si>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</si>
  <si>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</si>
  <si>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</si>
  <si>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</si>
  <si>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</si>
  <si>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</si>
  <si>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</si>
  <si>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</si>
  <si>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</si>
  <si>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</si>
  <si>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</si>
  <si>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</si>
  <si>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</si>
  <si>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</si>
  <si>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</si>
  <si>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</si>
  <si>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</si>
  <si>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</si>
  <si>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</si>
  <si>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</si>
  <si>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</si>
  <si>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</si>
  <si>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</si>
  <si>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</si>
  <si>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</si>
  <si>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</si>
  <si>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</si>
  <si>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</si>
  <si>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</si>
  <si>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</si>
  <si>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</si>
  <si>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</si>
  <si>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</si>
  <si>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</si>
  <si>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</si>
  <si>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</si>
  <si>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</si>
  <si>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</si>
  <si>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</si>
  <si>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</si>
  <si>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</si>
  <si>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</si>
  <si>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</si>
  <si>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</si>
  <si>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</si>
  <si>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</si>
  <si>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</si>
  <si>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</si>
  <si>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</si>
  <si>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</si>
  <si>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</si>
  <si>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</si>
  <si>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</si>
  <si>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</si>
  <si>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</si>
  <si>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</si>
  <si>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</si>
  <si>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</si>
  <si>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</si>
  <si>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</si>
  <si>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</si>
  <si>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</si>
  <si>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</si>
  <si>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</si>
  <si>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</si>
  <si>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</si>
  <si>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</si>
  <si>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</si>
  <si>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</si>
  <si>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</si>
  <si>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</si>
  <si>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</si>
  <si>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</si>
  <si>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</si>
  <si>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</si>
  <si>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</si>
  <si>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</si>
  <si>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</si>
  <si>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</si>
  <si>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</si>
  <si>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</si>
  <si>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</si>
  <si>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</si>
  <si>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</si>
  <si>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</si>
  <si>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</si>
  <si>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</si>
  <si>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</si>
  <si>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</si>
  <si>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</si>
  <si>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</si>
  <si>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</si>
  <si>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</si>
  <si>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</si>
  <si>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</si>
  <si>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</si>
  <si>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</si>
  <si>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</si>
  <si>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</si>
  <si>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</si>
  <si>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</si>
  <si>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</si>
  <si>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</si>
  <si>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</si>
  <si>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</si>
  <si>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</si>
  <si>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</si>
  <si>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</si>
  <si>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</si>
  <si>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</si>
  <si>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</si>
  <si>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</si>
  <si>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</si>
  <si>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</si>
  <si>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</si>
  <si>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</si>
  <si>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</si>
  <si>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</si>
  <si>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</si>
  <si>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</si>
  <si>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</si>
  <si>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</si>
  <si>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</si>
  <si>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</si>
  <si>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</si>
  <si>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</si>
  <si>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</si>
  <si>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</si>
  <si>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</si>
  <si>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</si>
  <si>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</si>
  <si>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</si>
  <si>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</si>
  <si>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</si>
  <si>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</si>
  <si>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</si>
  <si>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</si>
  <si>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</si>
  <si>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</si>
  <si>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</si>
  <si>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</si>
  <si>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</si>
  <si>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</si>
  <si>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</si>
  <si>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</si>
  <si>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</si>
  <si>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</si>
  <si>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</si>
  <si>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</si>
  <si>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</si>
  <si>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</si>
  <si>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</si>
  <si>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</si>
  <si>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</si>
  <si>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</si>
  <si>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</si>
  <si>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</si>
  <si>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</si>
  <si>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</si>
  <si>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</si>
  <si>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</si>
  <si>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</si>
  <si>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</si>
  <si>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</si>
  <si>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</si>
  <si>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</si>
  <si>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</si>
  <si>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</si>
  <si>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</si>
  <si>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</si>
  <si>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</si>
  <si>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</si>
  <si>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</si>
  <si>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</si>
  <si>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</si>
  <si>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</si>
  <si>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</si>
  <si>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</si>
  <si>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</si>
  <si>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</si>
  <si>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</si>
  <si>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</si>
  <si>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</si>
  <si>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</si>
  <si>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</si>
  <si>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</si>
  <si>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</si>
  <si>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</si>
  <si>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</si>
  <si>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</si>
  <si>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</si>
  <si>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</si>
  <si>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</si>
  <si>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</si>
  <si>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</si>
  <si>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</si>
  <si>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</si>
  <si>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</si>
  <si>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</si>
  <si>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</si>
  <si>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</si>
  <si>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</si>
  <si>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</si>
  <si>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</si>
  <si>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</si>
  <si>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</si>
  <si>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</si>
  <si>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</si>
  <si>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</si>
  <si>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</si>
  <si>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</si>
  <si>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</si>
  <si>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</si>
  <si>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</si>
  <si>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</si>
  <si>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</si>
  <si>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</si>
  <si>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</si>
  <si>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</si>
  <si>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</si>
  <si>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</si>
  <si>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</si>
  <si>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</si>
  <si>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</si>
  <si>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</si>
  <si>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</si>
  <si>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</si>
  <si>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</si>
  <si>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</si>
  <si>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</si>
  <si>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</si>
  <si>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</si>
  <si>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</si>
  <si>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</si>
  <si>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</si>
  <si>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</si>
  <si>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</si>
  <si>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</si>
  <si>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</si>
  <si>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</si>
  <si>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</si>
  <si>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</si>
  <si>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</si>
  <si>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</si>
  <si>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</si>
  <si>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</si>
  <si>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</si>
  <si>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</si>
  <si>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</si>
  <si>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</si>
  <si>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</si>
  <si>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</si>
  <si>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</si>
  <si>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INSTITUTO MUNICIPAL DE PLANEACIÓN DE IRAPUATO, GTO.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</si>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</sst>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11" fillId="4" borderId="0" xfId="9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84375" defaultRowHeight="10.3" x14ac:dyDescent="0.25"/>
  <cols>
    <col min="1" max="1" width="14.69140625" style="1" customWidth="1"/>
    <col min="2" max="2" width="73.84375" style="1" bestFit="1" customWidth="1"/>
    <col min="3" max="3" width="13.53515625" style="1" customWidth="1"/>
    <col min="4" max="16384" width="12.84375" style="1"/>
  </cols>
  <sheetData>
    <row r="1" spans="1:4" ht="16.2" customHeight="1" x14ac:dyDescent="0.25">
      <c r="A1" s="173" t="s">
        <v>589</v>
      </c>
      <c r="B1" s="174"/>
      <c r="C1" s="87" t="s">
        <v>486</v>
      </c>
      <c r="D1" s="88">
        <v>2026</v>
      </c>
    </row>
    <row r="2" spans="1:4" ht="16.2" customHeight="1" x14ac:dyDescent="0.25">
      <c r="A2" s="175" t="s">
        <v>485</v>
      </c>
      <c r="B2" s="176"/>
      <c r="C2" s="2" t="s">
        <v>487</v>
      </c>
      <c r="D2" s="89" t="s">
        <v>489</v>
      </c>
    </row>
    <row r="3" spans="1:4" ht="16.2" customHeight="1" x14ac:dyDescent="0.25">
      <c r="A3" s="175" t="s">
        <v>590</v>
      </c>
      <c r="B3" s="176"/>
      <c r="C3" s="2" t="s">
        <v>488</v>
      </c>
      <c r="D3" s="90">
        <v>2</v>
      </c>
    </row>
    <row r="4" spans="1:4" ht="16.2" customHeight="1" x14ac:dyDescent="0.25">
      <c r="A4" s="175" t="s">
        <v>504</v>
      </c>
      <c r="B4" s="176"/>
      <c r="C4" s="154"/>
      <c r="D4" s="89"/>
    </row>
    <row r="5" spans="1:4" ht="15" customHeight="1" x14ac:dyDescent="0.25">
      <c r="A5" s="155" t="s">
        <v>29</v>
      </c>
      <c r="B5" s="167" t="s">
        <v>30</v>
      </c>
      <c r="C5" s="167"/>
      <c r="D5" s="168"/>
    </row>
    <row r="6" spans="1:4" x14ac:dyDescent="0.25">
      <c r="A6" s="156"/>
      <c r="B6" s="169"/>
      <c r="C6" s="169"/>
      <c r="D6" s="170"/>
    </row>
    <row r="7" spans="1:4" x14ac:dyDescent="0.25">
      <c r="A7" s="156"/>
      <c r="B7" s="171" t="s">
        <v>33</v>
      </c>
      <c r="C7" s="171"/>
      <c r="D7" s="172"/>
    </row>
    <row r="8" spans="1:4" x14ac:dyDescent="0.25">
      <c r="A8" s="156"/>
      <c r="B8" s="148"/>
      <c r="D8" s="151"/>
    </row>
    <row r="9" spans="1:4" x14ac:dyDescent="0.25">
      <c r="A9" s="156"/>
      <c r="B9" s="149" t="s">
        <v>0</v>
      </c>
      <c r="D9" s="151"/>
    </row>
    <row r="10" spans="1:4" x14ac:dyDescent="0.25">
      <c r="A10" s="157" t="s">
        <v>473</v>
      </c>
      <c r="B10" s="150" t="s">
        <v>537</v>
      </c>
      <c r="D10" s="151"/>
    </row>
    <row r="11" spans="1:4" x14ac:dyDescent="0.25">
      <c r="A11" s="157" t="s">
        <v>474</v>
      </c>
      <c r="B11" s="150" t="s">
        <v>271</v>
      </c>
      <c r="D11" s="151"/>
    </row>
    <row r="12" spans="1:4" x14ac:dyDescent="0.25">
      <c r="A12" s="157" t="s">
        <v>1</v>
      </c>
      <c r="B12" s="150" t="s">
        <v>2</v>
      </c>
      <c r="D12" s="151"/>
    </row>
    <row r="13" spans="1:4" x14ac:dyDescent="0.25">
      <c r="A13" s="157" t="s">
        <v>3</v>
      </c>
      <c r="B13" s="150" t="s">
        <v>4</v>
      </c>
      <c r="D13" s="151"/>
    </row>
    <row r="14" spans="1:4" x14ac:dyDescent="0.25">
      <c r="A14" s="157" t="s">
        <v>5</v>
      </c>
      <c r="B14" s="150" t="s">
        <v>6</v>
      </c>
      <c r="D14" s="151"/>
    </row>
    <row r="15" spans="1:4" x14ac:dyDescent="0.25">
      <c r="A15" s="157" t="s">
        <v>80</v>
      </c>
      <c r="B15" s="150" t="s">
        <v>480</v>
      </c>
      <c r="D15" s="151"/>
    </row>
    <row r="16" spans="1:4" x14ac:dyDescent="0.25">
      <c r="A16" s="157" t="s">
        <v>7</v>
      </c>
      <c r="B16" s="150" t="s">
        <v>481</v>
      </c>
      <c r="D16" s="151"/>
    </row>
    <row r="17" spans="1:4" x14ac:dyDescent="0.25">
      <c r="A17" s="157" t="s">
        <v>8</v>
      </c>
      <c r="B17" s="150" t="s">
        <v>79</v>
      </c>
      <c r="D17" s="151"/>
    </row>
    <row r="18" spans="1:4" x14ac:dyDescent="0.25">
      <c r="A18" s="157" t="s">
        <v>9</v>
      </c>
      <c r="B18" s="150" t="s">
        <v>10</v>
      </c>
      <c r="D18" s="151"/>
    </row>
    <row r="19" spans="1:4" x14ac:dyDescent="0.25">
      <c r="A19" s="157" t="s">
        <v>11</v>
      </c>
      <c r="B19" s="150" t="s">
        <v>12</v>
      </c>
      <c r="D19" s="151"/>
    </row>
    <row r="20" spans="1:4" x14ac:dyDescent="0.25">
      <c r="A20" s="157" t="s">
        <v>13</v>
      </c>
      <c r="B20" s="150" t="s">
        <v>14</v>
      </c>
      <c r="D20" s="151"/>
    </row>
    <row r="21" spans="1:4" x14ac:dyDescent="0.25">
      <c r="A21" s="157" t="s">
        <v>15</v>
      </c>
      <c r="B21" s="150" t="s">
        <v>16</v>
      </c>
      <c r="D21" s="151"/>
    </row>
    <row r="22" spans="1:4" x14ac:dyDescent="0.25">
      <c r="A22" s="157" t="s">
        <v>17</v>
      </c>
      <c r="B22" s="150" t="s">
        <v>482</v>
      </c>
      <c r="D22" s="151"/>
    </row>
    <row r="23" spans="1:4" x14ac:dyDescent="0.25">
      <c r="A23" s="157" t="s">
        <v>18</v>
      </c>
      <c r="B23" s="150" t="s">
        <v>19</v>
      </c>
      <c r="D23" s="151"/>
    </row>
    <row r="24" spans="1:4" x14ac:dyDescent="0.25">
      <c r="A24" s="157" t="s">
        <v>20</v>
      </c>
      <c r="B24" s="150" t="s">
        <v>111</v>
      </c>
      <c r="D24" s="151"/>
    </row>
    <row r="25" spans="1:4" x14ac:dyDescent="0.25">
      <c r="A25" s="157" t="s">
        <v>21</v>
      </c>
      <c r="B25" s="150" t="s">
        <v>562</v>
      </c>
      <c r="D25" s="151"/>
    </row>
    <row r="26" spans="1:4" x14ac:dyDescent="0.25">
      <c r="A26" s="157" t="s">
        <v>564</v>
      </c>
      <c r="B26" s="150" t="s">
        <v>565</v>
      </c>
      <c r="D26" s="151"/>
    </row>
    <row r="27" spans="1:4" x14ac:dyDescent="0.25">
      <c r="A27" s="157" t="s">
        <v>563</v>
      </c>
      <c r="B27" s="150" t="s">
        <v>566</v>
      </c>
      <c r="D27" s="151"/>
    </row>
    <row r="28" spans="1:4" x14ac:dyDescent="0.25">
      <c r="A28" s="157" t="s">
        <v>22</v>
      </c>
      <c r="B28" s="150" t="s">
        <v>23</v>
      </c>
      <c r="D28" s="151"/>
    </row>
    <row r="29" spans="1:4" x14ac:dyDescent="0.25">
      <c r="A29" s="157" t="s">
        <v>24</v>
      </c>
      <c r="B29" s="150" t="s">
        <v>25</v>
      </c>
      <c r="D29" s="151"/>
    </row>
    <row r="30" spans="1:4" x14ac:dyDescent="0.25">
      <c r="A30" s="157" t="s">
        <v>26</v>
      </c>
      <c r="B30" s="150" t="s">
        <v>570</v>
      </c>
      <c r="D30" s="151"/>
    </row>
    <row r="31" spans="1:4" x14ac:dyDescent="0.25">
      <c r="A31" s="157" t="s">
        <v>27</v>
      </c>
      <c r="B31" s="150" t="s">
        <v>571</v>
      </c>
      <c r="D31" s="151"/>
    </row>
    <row r="32" spans="1:4" x14ac:dyDescent="0.25">
      <c r="A32" s="157" t="s">
        <v>38</v>
      </c>
      <c r="B32" s="150" t="s">
        <v>572</v>
      </c>
      <c r="D32" s="151"/>
    </row>
    <row r="33" spans="1:4" x14ac:dyDescent="0.25">
      <c r="A33" s="156"/>
      <c r="D33" s="151"/>
    </row>
    <row r="34" spans="1:4" x14ac:dyDescent="0.25">
      <c r="A34" s="156"/>
      <c r="B34" s="149"/>
      <c r="D34" s="151"/>
    </row>
    <row r="35" spans="1:4" x14ac:dyDescent="0.25">
      <c r="A35" s="157" t="s">
        <v>36</v>
      </c>
      <c r="B35" s="150" t="s">
        <v>31</v>
      </c>
      <c r="D35" s="151"/>
    </row>
    <row r="36" spans="1:4" x14ac:dyDescent="0.25">
      <c r="A36" s="157" t="s">
        <v>37</v>
      </c>
      <c r="B36" s="150" t="s">
        <v>32</v>
      </c>
      <c r="D36" s="151"/>
    </row>
    <row r="37" spans="1:4" x14ac:dyDescent="0.25">
      <c r="A37" s="156"/>
      <c r="D37" s="151"/>
    </row>
    <row r="38" spans="1:4" x14ac:dyDescent="0.25">
      <c r="A38" s="156"/>
      <c r="B38" s="148" t="s">
        <v>34</v>
      </c>
      <c r="D38" s="151"/>
    </row>
    <row r="39" spans="1:4" x14ac:dyDescent="0.25">
      <c r="A39" s="156" t="s">
        <v>35</v>
      </c>
      <c r="B39" s="150" t="s">
        <v>28</v>
      </c>
      <c r="D39" s="151"/>
    </row>
    <row r="40" spans="1:4" x14ac:dyDescent="0.25">
      <c r="A40" s="156"/>
      <c r="B40" s="150" t="s">
        <v>505</v>
      </c>
      <c r="D40" s="151"/>
    </row>
    <row r="41" spans="1:4" x14ac:dyDescent="0.25">
      <c r="A41" s="156"/>
      <c r="B41" s="150" t="s">
        <v>535</v>
      </c>
      <c r="D41" s="151"/>
    </row>
    <row r="42" spans="1:4" x14ac:dyDescent="0.25">
      <c r="A42" s="156"/>
      <c r="B42" s="150" t="s">
        <v>536</v>
      </c>
      <c r="D42" s="151"/>
    </row>
    <row r="43" spans="1:4" x14ac:dyDescent="0.25">
      <c r="A43" s="158"/>
      <c r="B43" s="152"/>
      <c r="C43" s="152"/>
      <c r="D43" s="153"/>
    </row>
    <row r="45" spans="1:4" x14ac:dyDescent="0.25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A92" sqref="A92:E92"/>
    </sheetView>
  </sheetViews>
  <sheetFormatPr baseColWidth="10" defaultColWidth="9.15234375" defaultRowHeight="10.3" x14ac:dyDescent="0.25"/>
  <cols>
    <col min="1" max="1" width="10" style="4" customWidth="1"/>
    <col min="2" max="2" width="83" style="4" customWidth="1"/>
    <col min="3" max="4" width="15.69140625" style="4" customWidth="1"/>
    <col min="5" max="5" width="24.23046875" style="4" bestFit="1" customWidth="1"/>
    <col min="6" max="16384" width="9.15234375" style="4"/>
  </cols>
  <sheetData>
    <row r="1" spans="1:5" s="9" customFormat="1" ht="19" customHeight="1" x14ac:dyDescent="0.4">
      <c r="A1" s="178" t="s">
        <v>589</v>
      </c>
      <c r="B1" s="178"/>
      <c r="C1" s="178"/>
      <c r="D1" s="2" t="s">
        <v>486</v>
      </c>
      <c r="E1" s="8">
        <v>2026</v>
      </c>
    </row>
    <row r="2" spans="1:5" s="3" customFormat="1" ht="19" customHeight="1" x14ac:dyDescent="0.4">
      <c r="A2" s="178" t="s">
        <v>491</v>
      </c>
      <c r="B2" s="178"/>
      <c r="C2" s="178"/>
      <c r="D2" s="2" t="s">
        <v>487</v>
      </c>
      <c r="E2" s="8" t="s">
        <v>489</v>
      </c>
    </row>
    <row r="3" spans="1:5" s="3" customFormat="1" ht="19" customHeight="1" x14ac:dyDescent="0.4">
      <c r="A3" s="178" t="s">
        <v>590</v>
      </c>
      <c r="B3" s="178"/>
      <c r="C3" s="178"/>
      <c r="D3" s="2" t="s">
        <v>488</v>
      </c>
      <c r="E3" s="8">
        <v>2</v>
      </c>
    </row>
    <row r="4" spans="1:5" s="3" customFormat="1" ht="19" customHeight="1" x14ac:dyDescent="0.4">
      <c r="A4" s="178" t="s">
        <v>504</v>
      </c>
      <c r="B4" s="178"/>
      <c r="C4" s="178"/>
      <c r="D4" s="2"/>
      <c r="E4" s="8"/>
    </row>
    <row r="5" spans="1:5" x14ac:dyDescent="0.25">
      <c r="A5" s="179" t="s">
        <v>113</v>
      </c>
      <c r="B5" s="179"/>
      <c r="C5" s="179"/>
      <c r="D5" s="179"/>
      <c r="E5" s="179"/>
    </row>
    <row r="7" spans="1:5" x14ac:dyDescent="0.25">
      <c r="A7" s="177" t="s">
        <v>539</v>
      </c>
      <c r="B7" s="177"/>
      <c r="C7" s="177"/>
      <c r="D7" s="177"/>
      <c r="E7" s="177"/>
    </row>
    <row r="8" spans="1:5" x14ac:dyDescent="0.25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5">
      <c r="A9" s="92">
        <v>4000</v>
      </c>
      <c r="B9" s="91" t="s">
        <v>537</v>
      </c>
      <c r="C9" s="122">
        <f>SUM(C10+C57+C69)</f>
        <v>20783315.039999999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5">
      <c r="A10" s="92">
        <v>4100</v>
      </c>
      <c r="B10" s="91" t="s">
        <v>217</v>
      </c>
      <c r="C10" s="122">
        <f>SUM(C11+C21+C27+C30+C36+C39+C48)</f>
        <v>0</v>
      </c>
      <c r="D10" s="95">
        <f>C10/$C$9</f>
        <v>0</v>
      </c>
      <c r="E10" s="24"/>
    </row>
    <row r="11" spans="1:5" x14ac:dyDescent="0.25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5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5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5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5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5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5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5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0.6" x14ac:dyDescent="0.25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5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5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5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5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5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5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5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5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5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0.6" x14ac:dyDescent="0.25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5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5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5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5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0.6" x14ac:dyDescent="0.25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5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5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5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0.6" x14ac:dyDescent="0.25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5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5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5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5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5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5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0.6" x14ac:dyDescent="0.25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5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5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5">
      <c r="A48" s="92">
        <v>4170</v>
      </c>
      <c r="B48" s="91" t="s">
        <v>484</v>
      </c>
      <c r="C48" s="122">
        <f>SUM(C49:C56)</f>
        <v>0</v>
      </c>
      <c r="D48" s="95">
        <f t="shared" si="0"/>
        <v>0</v>
      </c>
      <c r="E48" s="24"/>
    </row>
    <row r="49" spans="1:5" x14ac:dyDescent="0.25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5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0.6" x14ac:dyDescent="0.25">
      <c r="A51" s="25">
        <v>4173</v>
      </c>
      <c r="B51" s="27" t="s">
        <v>412</v>
      </c>
      <c r="C51" s="123">
        <v>0</v>
      </c>
      <c r="D51" s="29">
        <f t="shared" si="0"/>
        <v>0</v>
      </c>
      <c r="E51" s="24"/>
    </row>
    <row r="52" spans="1:5" ht="20.6" x14ac:dyDescent="0.25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0.6" x14ac:dyDescent="0.25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0.6" x14ac:dyDescent="0.25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0.6" x14ac:dyDescent="0.25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x14ac:dyDescent="0.25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0.9" x14ac:dyDescent="0.25">
      <c r="A57" s="92">
        <v>4200</v>
      </c>
      <c r="B57" s="93" t="s">
        <v>418</v>
      </c>
      <c r="C57" s="122">
        <f>+C58+C64</f>
        <v>20783315.039999999</v>
      </c>
      <c r="D57" s="95">
        <f t="shared" si="0"/>
        <v>1</v>
      </c>
      <c r="E57" s="24"/>
    </row>
    <row r="58" spans="1:5" ht="20.6" x14ac:dyDescent="0.25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5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5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5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5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5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5">
      <c r="A64" s="92">
        <v>4220</v>
      </c>
      <c r="B64" s="91" t="s">
        <v>249</v>
      </c>
      <c r="C64" s="122">
        <f>SUM(C65:C68)</f>
        <v>20783315.039999999</v>
      </c>
      <c r="D64" s="95">
        <f t="shared" si="0"/>
        <v>1</v>
      </c>
      <c r="E64" s="24"/>
    </row>
    <row r="65" spans="1:5" x14ac:dyDescent="0.25">
      <c r="A65" s="25">
        <v>4221</v>
      </c>
      <c r="B65" s="26" t="s">
        <v>250</v>
      </c>
      <c r="C65" s="123">
        <v>20783315.039999999</v>
      </c>
      <c r="D65" s="29">
        <f t="shared" si="0"/>
        <v>1</v>
      </c>
      <c r="E65" s="24"/>
    </row>
    <row r="66" spans="1:5" x14ac:dyDescent="0.25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5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5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5">
      <c r="A69" s="94">
        <v>4300</v>
      </c>
      <c r="B69" s="91" t="s">
        <v>254</v>
      </c>
      <c r="C69" s="122">
        <f>C70+C73+C79+C81+C83</f>
        <v>0</v>
      </c>
      <c r="D69" s="95">
        <f t="shared" si="0"/>
        <v>0</v>
      </c>
      <c r="E69" s="26"/>
    </row>
    <row r="70" spans="1:5" x14ac:dyDescent="0.25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5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5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5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5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5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5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5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5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5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5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5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5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5">
      <c r="A83" s="94">
        <v>4390</v>
      </c>
      <c r="B83" s="91" t="s">
        <v>265</v>
      </c>
      <c r="C83" s="122">
        <f>SUM(C84:C90)</f>
        <v>0</v>
      </c>
      <c r="D83" s="95">
        <f t="shared" si="1"/>
        <v>0</v>
      </c>
      <c r="E83" s="26"/>
    </row>
    <row r="84" spans="1:5" x14ac:dyDescent="0.25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5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5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5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5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5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5">
      <c r="A90" s="28">
        <v>4399</v>
      </c>
      <c r="B90" s="26" t="s">
        <v>265</v>
      </c>
      <c r="C90" s="123">
        <v>0</v>
      </c>
      <c r="D90" s="29">
        <f t="shared" si="1"/>
        <v>0</v>
      </c>
      <c r="E90" s="26"/>
    </row>
    <row r="91" spans="1:5" x14ac:dyDescent="0.25">
      <c r="A91" s="24"/>
      <c r="B91" s="24"/>
      <c r="C91" s="124"/>
      <c r="D91" s="24"/>
      <c r="E91" s="24"/>
    </row>
    <row r="92" spans="1:5" x14ac:dyDescent="0.25">
      <c r="A92" s="177" t="s">
        <v>538</v>
      </c>
      <c r="B92" s="177"/>
      <c r="C92" s="177"/>
      <c r="D92" s="177"/>
      <c r="E92" s="177"/>
    </row>
    <row r="93" spans="1:5" x14ac:dyDescent="0.25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5">
      <c r="A94" s="94">
        <v>5000</v>
      </c>
      <c r="B94" s="91" t="s">
        <v>271</v>
      </c>
      <c r="C94" s="122">
        <f>C95+C123+C156+C166+C181+C210</f>
        <v>11304587.66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5">
      <c r="A95" s="94">
        <v>5100</v>
      </c>
      <c r="B95" s="91" t="s">
        <v>272</v>
      </c>
      <c r="C95" s="122">
        <f>C96+C103+C113</f>
        <v>10493881.07</v>
      </c>
      <c r="D95" s="95">
        <f>C95/$C$94</f>
        <v>0.92828516931505667</v>
      </c>
      <c r="E95" s="26"/>
    </row>
    <row r="96" spans="1:5" x14ac:dyDescent="0.25">
      <c r="A96" s="94">
        <v>5110</v>
      </c>
      <c r="B96" s="91" t="s">
        <v>273</v>
      </c>
      <c r="C96" s="122">
        <f>SUM(C97:C102)</f>
        <v>4263885.6099999994</v>
      </c>
      <c r="D96" s="95">
        <f t="shared" ref="D96:D159" si="2">C96/$C$94</f>
        <v>0.37718187856486568</v>
      </c>
      <c r="E96" s="26"/>
    </row>
    <row r="97" spans="1:5" x14ac:dyDescent="0.25">
      <c r="A97" s="28">
        <v>5111</v>
      </c>
      <c r="B97" s="26" t="s">
        <v>274</v>
      </c>
      <c r="C97" s="123">
        <v>2560823.65</v>
      </c>
      <c r="D97" s="29">
        <f t="shared" si="2"/>
        <v>0.2265295937384062</v>
      </c>
      <c r="E97" s="26"/>
    </row>
    <row r="98" spans="1:5" x14ac:dyDescent="0.25">
      <c r="A98" s="28">
        <v>5112</v>
      </c>
      <c r="B98" s="26" t="s">
        <v>275</v>
      </c>
      <c r="C98" s="123">
        <v>0</v>
      </c>
      <c r="D98" s="29">
        <f t="shared" si="2"/>
        <v>0</v>
      </c>
      <c r="E98" s="26"/>
    </row>
    <row r="99" spans="1:5" x14ac:dyDescent="0.25">
      <c r="A99" s="28">
        <v>5113</v>
      </c>
      <c r="B99" s="26" t="s">
        <v>276</v>
      </c>
      <c r="C99" s="123">
        <v>416178.18</v>
      </c>
      <c r="D99" s="29">
        <f t="shared" si="2"/>
        <v>3.6814981007454103E-2</v>
      </c>
      <c r="E99" s="26"/>
    </row>
    <row r="100" spans="1:5" x14ac:dyDescent="0.25">
      <c r="A100" s="28">
        <v>5114</v>
      </c>
      <c r="B100" s="26" t="s">
        <v>277</v>
      </c>
      <c r="C100" s="123">
        <v>525557.80000000005</v>
      </c>
      <c r="D100" s="29">
        <f t="shared" si="2"/>
        <v>4.6490665188932689E-2</v>
      </c>
      <c r="E100" s="26"/>
    </row>
    <row r="101" spans="1:5" x14ac:dyDescent="0.25">
      <c r="A101" s="28">
        <v>5115</v>
      </c>
      <c r="B101" s="26" t="s">
        <v>278</v>
      </c>
      <c r="C101" s="123">
        <v>761325.98</v>
      </c>
      <c r="D101" s="29">
        <f t="shared" si="2"/>
        <v>6.7346638630072772E-2</v>
      </c>
      <c r="E101" s="26"/>
    </row>
    <row r="102" spans="1:5" x14ac:dyDescent="0.25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5">
      <c r="A103" s="94">
        <v>5120</v>
      </c>
      <c r="B103" s="91" t="s">
        <v>280</v>
      </c>
      <c r="C103" s="122">
        <f>SUM(C104:C112)</f>
        <v>155946.85</v>
      </c>
      <c r="D103" s="95">
        <f t="shared" si="2"/>
        <v>1.3795005593330948E-2</v>
      </c>
      <c r="E103" s="26"/>
    </row>
    <row r="104" spans="1:5" x14ac:dyDescent="0.25">
      <c r="A104" s="28">
        <v>5121</v>
      </c>
      <c r="B104" s="26" t="s">
        <v>281</v>
      </c>
      <c r="C104" s="123">
        <v>45467.05</v>
      </c>
      <c r="D104" s="29">
        <f t="shared" si="2"/>
        <v>4.0219998612492517E-3</v>
      </c>
      <c r="E104" s="26"/>
    </row>
    <row r="105" spans="1:5" x14ac:dyDescent="0.25">
      <c r="A105" s="28">
        <v>5122</v>
      </c>
      <c r="B105" s="26" t="s">
        <v>282</v>
      </c>
      <c r="C105" s="123">
        <v>66149.62</v>
      </c>
      <c r="D105" s="29">
        <f t="shared" si="2"/>
        <v>5.8515730064231282E-3</v>
      </c>
      <c r="E105" s="26"/>
    </row>
    <row r="106" spans="1:5" x14ac:dyDescent="0.25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5">
      <c r="A107" s="28">
        <v>5124</v>
      </c>
      <c r="B107" s="26" t="s">
        <v>284</v>
      </c>
      <c r="C107" s="123">
        <v>0</v>
      </c>
      <c r="D107" s="29">
        <f t="shared" si="2"/>
        <v>0</v>
      </c>
      <c r="E107" s="26"/>
    </row>
    <row r="108" spans="1:5" x14ac:dyDescent="0.25">
      <c r="A108" s="28">
        <v>5125</v>
      </c>
      <c r="B108" s="26" t="s">
        <v>285</v>
      </c>
      <c r="C108" s="123">
        <v>0</v>
      </c>
      <c r="D108" s="29">
        <f t="shared" si="2"/>
        <v>0</v>
      </c>
      <c r="E108" s="26"/>
    </row>
    <row r="109" spans="1:5" x14ac:dyDescent="0.25">
      <c r="A109" s="28">
        <v>5126</v>
      </c>
      <c r="B109" s="26" t="s">
        <v>286</v>
      </c>
      <c r="C109" s="123">
        <v>37305.18</v>
      </c>
      <c r="D109" s="29">
        <f t="shared" si="2"/>
        <v>3.3000036022543433E-3</v>
      </c>
      <c r="E109" s="26"/>
    </row>
    <row r="110" spans="1:5" x14ac:dyDescent="0.25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5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5">
      <c r="A112" s="28">
        <v>5129</v>
      </c>
      <c r="B112" s="26" t="s">
        <v>289</v>
      </c>
      <c r="C112" s="123">
        <v>7025</v>
      </c>
      <c r="D112" s="29">
        <f t="shared" si="2"/>
        <v>6.2142912340422331E-4</v>
      </c>
      <c r="E112" s="26"/>
    </row>
    <row r="113" spans="1:5" x14ac:dyDescent="0.25">
      <c r="A113" s="94">
        <v>5130</v>
      </c>
      <c r="B113" s="91" t="s">
        <v>290</v>
      </c>
      <c r="C113" s="122">
        <f>SUM(C114:C122)</f>
        <v>6074048.6100000003</v>
      </c>
      <c r="D113" s="95">
        <f t="shared" si="2"/>
        <v>0.53730828515685991</v>
      </c>
      <c r="E113" s="26"/>
    </row>
    <row r="114" spans="1:5" x14ac:dyDescent="0.25">
      <c r="A114" s="28">
        <v>5131</v>
      </c>
      <c r="B114" s="26" t="s">
        <v>291</v>
      </c>
      <c r="C114" s="123">
        <v>163677.96</v>
      </c>
      <c r="D114" s="29">
        <f t="shared" si="2"/>
        <v>1.447889696845431E-2</v>
      </c>
      <c r="E114" s="26"/>
    </row>
    <row r="115" spans="1:5" x14ac:dyDescent="0.25">
      <c r="A115" s="28">
        <v>5132</v>
      </c>
      <c r="B115" s="26" t="s">
        <v>292</v>
      </c>
      <c r="C115" s="123">
        <v>204574.68</v>
      </c>
      <c r="D115" s="29">
        <f t="shared" si="2"/>
        <v>1.80966069840711E-2</v>
      </c>
      <c r="E115" s="26"/>
    </row>
    <row r="116" spans="1:5" x14ac:dyDescent="0.25">
      <c r="A116" s="28">
        <v>5133</v>
      </c>
      <c r="B116" s="26" t="s">
        <v>293</v>
      </c>
      <c r="C116" s="123">
        <v>5312065.75</v>
      </c>
      <c r="D116" s="29">
        <f t="shared" si="2"/>
        <v>0.46990353914421323</v>
      </c>
      <c r="E116" s="26"/>
    </row>
    <row r="117" spans="1:5" x14ac:dyDescent="0.25">
      <c r="A117" s="28">
        <v>5134</v>
      </c>
      <c r="B117" s="26" t="s">
        <v>294</v>
      </c>
      <c r="C117" s="123">
        <v>12245.65</v>
      </c>
      <c r="D117" s="29">
        <f t="shared" si="2"/>
        <v>1.0832460562298829E-3</v>
      </c>
      <c r="E117" s="26"/>
    </row>
    <row r="118" spans="1:5" x14ac:dyDescent="0.25">
      <c r="A118" s="28">
        <v>5135</v>
      </c>
      <c r="B118" s="26" t="s">
        <v>295</v>
      </c>
      <c r="C118" s="123">
        <v>64072.29</v>
      </c>
      <c r="D118" s="29">
        <f t="shared" si="2"/>
        <v>5.6678130973951864E-3</v>
      </c>
      <c r="E118" s="26"/>
    </row>
    <row r="119" spans="1:5" x14ac:dyDescent="0.25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5">
      <c r="A120" s="28">
        <v>5137</v>
      </c>
      <c r="B120" s="26" t="s">
        <v>297</v>
      </c>
      <c r="C120" s="123">
        <v>4064</v>
      </c>
      <c r="D120" s="29">
        <f t="shared" si="2"/>
        <v>3.5950006512665674E-4</v>
      </c>
      <c r="E120" s="26"/>
    </row>
    <row r="121" spans="1:5" x14ac:dyDescent="0.25">
      <c r="A121" s="28">
        <v>5138</v>
      </c>
      <c r="B121" s="26" t="s">
        <v>298</v>
      </c>
      <c r="C121" s="123">
        <v>206172.28</v>
      </c>
      <c r="D121" s="29">
        <f t="shared" si="2"/>
        <v>1.8237930139594318E-2</v>
      </c>
      <c r="E121" s="26"/>
    </row>
    <row r="122" spans="1:5" x14ac:dyDescent="0.25">
      <c r="A122" s="28">
        <v>5139</v>
      </c>
      <c r="B122" s="26" t="s">
        <v>299</v>
      </c>
      <c r="C122" s="123">
        <v>107176</v>
      </c>
      <c r="D122" s="29">
        <f t="shared" si="2"/>
        <v>9.4807527017752372E-3</v>
      </c>
      <c r="E122" s="26"/>
    </row>
    <row r="123" spans="1:5" x14ac:dyDescent="0.25">
      <c r="A123" s="94">
        <v>5200</v>
      </c>
      <c r="B123" s="91" t="s">
        <v>300</v>
      </c>
      <c r="C123" s="122">
        <f>C124+C127+C130+C133+C138+C142+C145+C147+C153</f>
        <v>0</v>
      </c>
      <c r="D123" s="95">
        <f t="shared" si="2"/>
        <v>0</v>
      </c>
      <c r="E123" s="26"/>
    </row>
    <row r="124" spans="1:5" x14ac:dyDescent="0.25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5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5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5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5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5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5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5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5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5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5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5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5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5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5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5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5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5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5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5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5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5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5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5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5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5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5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5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5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5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5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5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5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5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5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5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5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5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5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5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5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5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5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5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5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5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5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5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5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5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5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5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5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5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5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5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5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5">
      <c r="A181" s="94">
        <v>5500</v>
      </c>
      <c r="B181" s="91" t="s">
        <v>351</v>
      </c>
      <c r="C181" s="122">
        <f>C182+C191+C194+C200</f>
        <v>810706.59000000008</v>
      </c>
      <c r="D181" s="95">
        <f t="shared" si="3"/>
        <v>7.1714830684943359E-2</v>
      </c>
      <c r="E181" s="26"/>
    </row>
    <row r="182" spans="1:5" x14ac:dyDescent="0.25">
      <c r="A182" s="94">
        <v>5510</v>
      </c>
      <c r="B182" s="91" t="s">
        <v>352</v>
      </c>
      <c r="C182" s="122">
        <f>SUM(C183:C190)</f>
        <v>810706.59000000008</v>
      </c>
      <c r="D182" s="95">
        <f t="shared" si="3"/>
        <v>7.1714830684943359E-2</v>
      </c>
      <c r="E182" s="26"/>
    </row>
    <row r="183" spans="1:5" x14ac:dyDescent="0.25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5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5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5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5">
      <c r="A187" s="28">
        <v>5515</v>
      </c>
      <c r="B187" s="26" t="s">
        <v>357</v>
      </c>
      <c r="C187" s="123">
        <v>770884.42</v>
      </c>
      <c r="D187" s="29">
        <f t="shared" si="3"/>
        <v>6.8192174998800439E-2</v>
      </c>
      <c r="E187" s="26"/>
    </row>
    <row r="188" spans="1:5" x14ac:dyDescent="0.25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5">
      <c r="A189" s="28">
        <v>5517</v>
      </c>
      <c r="B189" s="26" t="s">
        <v>359</v>
      </c>
      <c r="C189" s="123">
        <v>39822.17</v>
      </c>
      <c r="D189" s="29">
        <f t="shared" si="3"/>
        <v>3.522655686142912E-3</v>
      </c>
      <c r="E189" s="26"/>
    </row>
    <row r="190" spans="1:5" x14ac:dyDescent="0.25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5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5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5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5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5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5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5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5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5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5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5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5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5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5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5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5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5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5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5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5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5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5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5">
      <c r="C213" s="125"/>
    </row>
    <row r="214" spans="1:5" x14ac:dyDescent="0.25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58" zoomScaleNormal="100" workbookViewId="0">
      <selection activeCell="I11" sqref="I11"/>
    </sheetView>
  </sheetViews>
  <sheetFormatPr baseColWidth="10" defaultColWidth="9.15234375" defaultRowHeight="10.3" x14ac:dyDescent="0.25"/>
  <cols>
    <col min="1" max="1" width="10" style="4" customWidth="1"/>
    <col min="2" max="2" width="64.53515625" style="4" bestFit="1" customWidth="1"/>
    <col min="3" max="3" width="16.4609375" style="4" bestFit="1" customWidth="1"/>
    <col min="4" max="4" width="19.15234375" style="4" customWidth="1"/>
    <col min="5" max="5" width="28" style="4" customWidth="1"/>
    <col min="6" max="6" width="53.84375" style="4" bestFit="1" customWidth="1"/>
    <col min="7" max="7" width="16.69140625" style="4" customWidth="1"/>
    <col min="8" max="8" width="26" style="4" customWidth="1"/>
    <col min="9" max="9" width="27.15234375" style="4" customWidth="1"/>
    <col min="10" max="10" width="22.23046875" style="4" customWidth="1"/>
    <col min="11" max="16384" width="9.15234375" style="4"/>
  </cols>
  <sheetData>
    <row r="1" spans="1:8" s="3" customFormat="1" ht="19" customHeight="1" x14ac:dyDescent="0.4">
      <c r="A1" s="176" t="s">
        <v>589</v>
      </c>
      <c r="B1" s="181"/>
      <c r="C1" s="181"/>
      <c r="D1" s="181"/>
      <c r="E1" s="181"/>
      <c r="F1" s="181"/>
      <c r="G1" s="2" t="s">
        <v>486</v>
      </c>
      <c r="H1" s="8">
        <v>2026</v>
      </c>
    </row>
    <row r="2" spans="1:8" s="3" customFormat="1" ht="19" customHeight="1" x14ac:dyDescent="0.4">
      <c r="A2" s="176" t="s">
        <v>490</v>
      </c>
      <c r="B2" s="181"/>
      <c r="C2" s="181"/>
      <c r="D2" s="181"/>
      <c r="E2" s="181"/>
      <c r="F2" s="181"/>
      <c r="G2" s="2" t="s">
        <v>487</v>
      </c>
      <c r="H2" s="8" t="s">
        <v>489</v>
      </c>
    </row>
    <row r="3" spans="1:8" s="3" customFormat="1" ht="19" customHeight="1" x14ac:dyDescent="0.4">
      <c r="A3" s="176" t="s">
        <v>590</v>
      </c>
      <c r="B3" s="181"/>
      <c r="C3" s="181"/>
      <c r="D3" s="181"/>
      <c r="E3" s="181"/>
      <c r="F3" s="181"/>
      <c r="G3" s="2" t="s">
        <v>488</v>
      </c>
      <c r="H3" s="8">
        <v>2</v>
      </c>
    </row>
    <row r="4" spans="1:8" s="3" customFormat="1" ht="19" customHeight="1" x14ac:dyDescent="0.4">
      <c r="A4" s="176" t="s">
        <v>504</v>
      </c>
      <c r="B4" s="181"/>
      <c r="C4" s="181"/>
      <c r="D4" s="181"/>
      <c r="E4" s="181"/>
      <c r="F4" s="181"/>
      <c r="G4" s="2"/>
      <c r="H4" s="8"/>
    </row>
    <row r="5" spans="1:8" x14ac:dyDescent="0.25">
      <c r="A5" s="179" t="s">
        <v>113</v>
      </c>
      <c r="B5" s="179"/>
      <c r="C5" s="179"/>
      <c r="D5" s="179"/>
      <c r="E5" s="179"/>
      <c r="F5" s="179"/>
      <c r="G5" s="179"/>
      <c r="H5" s="179"/>
    </row>
    <row r="7" spans="1:8" x14ac:dyDescent="0.25">
      <c r="A7" s="180" t="s">
        <v>86</v>
      </c>
      <c r="B7" s="180"/>
      <c r="C7" s="180"/>
      <c r="D7" s="180"/>
      <c r="E7" s="180"/>
      <c r="F7" s="180"/>
      <c r="G7" s="180"/>
      <c r="H7" s="180"/>
    </row>
    <row r="8" spans="1:8" x14ac:dyDescent="0.25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5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5">
      <c r="A10" s="6">
        <v>1115</v>
      </c>
      <c r="B10" s="4" t="s">
        <v>115</v>
      </c>
      <c r="C10" s="125">
        <v>0</v>
      </c>
    </row>
    <row r="11" spans="1:8" x14ac:dyDescent="0.25">
      <c r="A11" s="6">
        <v>1121</v>
      </c>
      <c r="B11" s="4" t="s">
        <v>116</v>
      </c>
      <c r="C11" s="125">
        <v>0</v>
      </c>
    </row>
    <row r="12" spans="1:8" x14ac:dyDescent="0.25">
      <c r="C12" s="125"/>
    </row>
    <row r="13" spans="1:8" x14ac:dyDescent="0.25">
      <c r="A13" s="180" t="s">
        <v>87</v>
      </c>
      <c r="B13" s="180"/>
      <c r="C13" s="180"/>
      <c r="D13" s="180"/>
      <c r="E13" s="180"/>
      <c r="F13" s="180"/>
      <c r="G13" s="180"/>
      <c r="H13" s="180"/>
    </row>
    <row r="14" spans="1:8" x14ac:dyDescent="0.25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5">
      <c r="A15" s="6">
        <v>1122</v>
      </c>
      <c r="B15" s="4" t="s">
        <v>118</v>
      </c>
      <c r="C15" s="125">
        <v>44210</v>
      </c>
      <c r="D15" s="125">
        <v>44210</v>
      </c>
      <c r="E15" s="125">
        <v>44210</v>
      </c>
      <c r="F15" s="125">
        <v>44210</v>
      </c>
      <c r="G15" s="125">
        <v>0</v>
      </c>
      <c r="H15" s="4" t="str">
        <f>+IF(OR(C15&lt;&gt;0,C16&lt;&gt;0),"","SIN INFORMACIÓN QUE REVELAR")</f>
        <v/>
      </c>
    </row>
    <row r="16" spans="1:8" x14ac:dyDescent="0.25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5">
      <c r="C17" s="125"/>
      <c r="D17" s="125"/>
      <c r="E17" s="125"/>
      <c r="F17" s="125"/>
      <c r="G17" s="125"/>
    </row>
    <row r="18" spans="1:8" x14ac:dyDescent="0.25">
      <c r="A18" s="180" t="s">
        <v>88</v>
      </c>
      <c r="B18" s="180"/>
      <c r="C18" s="180"/>
      <c r="D18" s="180"/>
      <c r="E18" s="180"/>
      <c r="F18" s="180"/>
      <c r="G18" s="180"/>
      <c r="H18" s="180"/>
    </row>
    <row r="19" spans="1:8" x14ac:dyDescent="0.25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5">
      <c r="A20" s="6">
        <v>1123</v>
      </c>
      <c r="B20" s="4" t="s">
        <v>125</v>
      </c>
      <c r="C20" s="125">
        <v>748</v>
      </c>
      <c r="D20" s="125">
        <v>748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5">
      <c r="A21" s="6">
        <v>1125</v>
      </c>
      <c r="B21" s="4" t="s">
        <v>126</v>
      </c>
      <c r="C21" s="125">
        <v>1600</v>
      </c>
      <c r="D21" s="125">
        <v>1600</v>
      </c>
      <c r="E21" s="125">
        <v>0</v>
      </c>
      <c r="F21" s="125">
        <v>0</v>
      </c>
      <c r="G21" s="125">
        <v>0</v>
      </c>
    </row>
    <row r="22" spans="1:8" x14ac:dyDescent="0.25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5">
      <c r="A23" s="6">
        <v>1129</v>
      </c>
      <c r="B23" s="4" t="s">
        <v>476</v>
      </c>
      <c r="C23" s="125">
        <v>0.52</v>
      </c>
      <c r="D23" s="125">
        <v>0.52</v>
      </c>
      <c r="E23" s="125">
        <v>0</v>
      </c>
      <c r="F23" s="125">
        <v>0</v>
      </c>
      <c r="G23" s="125">
        <v>0</v>
      </c>
    </row>
    <row r="24" spans="1:8" x14ac:dyDescent="0.25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5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5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5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5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5">
      <c r="A30" s="180" t="s">
        <v>477</v>
      </c>
      <c r="B30" s="180"/>
      <c r="C30" s="180"/>
      <c r="D30" s="180"/>
      <c r="E30" s="180"/>
      <c r="F30" s="180"/>
      <c r="G30" s="180"/>
      <c r="H30" s="180"/>
    </row>
    <row r="31" spans="1:8" x14ac:dyDescent="0.25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5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5">
      <c r="A33" s="6">
        <v>1141</v>
      </c>
      <c r="B33" s="4" t="s">
        <v>133</v>
      </c>
      <c r="C33" s="125">
        <v>0</v>
      </c>
    </row>
    <row r="34" spans="1:8" x14ac:dyDescent="0.25">
      <c r="A34" s="6">
        <v>1142</v>
      </c>
      <c r="B34" s="4" t="s">
        <v>134</v>
      </c>
      <c r="C34" s="125">
        <v>0</v>
      </c>
    </row>
    <row r="35" spans="1:8" x14ac:dyDescent="0.25">
      <c r="A35" s="6">
        <v>1143</v>
      </c>
      <c r="B35" s="4" t="s">
        <v>135</v>
      </c>
      <c r="C35" s="125">
        <v>0</v>
      </c>
    </row>
    <row r="36" spans="1:8" x14ac:dyDescent="0.25">
      <c r="A36" s="6">
        <v>1144</v>
      </c>
      <c r="B36" s="4" t="s">
        <v>136</v>
      </c>
      <c r="C36" s="125">
        <v>0</v>
      </c>
    </row>
    <row r="37" spans="1:8" x14ac:dyDescent="0.25">
      <c r="A37" s="6">
        <v>1145</v>
      </c>
      <c r="B37" s="4" t="s">
        <v>137</v>
      </c>
      <c r="C37" s="125">
        <v>0</v>
      </c>
    </row>
    <row r="39" spans="1:8" x14ac:dyDescent="0.25">
      <c r="A39" s="180" t="s">
        <v>138</v>
      </c>
      <c r="B39" s="180"/>
      <c r="C39" s="180"/>
      <c r="D39" s="180"/>
      <c r="E39" s="180"/>
      <c r="F39" s="180"/>
      <c r="G39" s="159"/>
      <c r="H39" s="159"/>
    </row>
    <row r="40" spans="1:8" x14ac:dyDescent="0.25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0"/>
      <c r="H40" s="160"/>
    </row>
    <row r="41" spans="1:8" x14ac:dyDescent="0.25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5">
      <c r="A42" s="6">
        <v>1151</v>
      </c>
      <c r="B42" s="4" t="s">
        <v>140</v>
      </c>
      <c r="C42" s="125">
        <v>0</v>
      </c>
    </row>
    <row r="44" spans="1:8" x14ac:dyDescent="0.25">
      <c r="A44" s="180" t="s">
        <v>93</v>
      </c>
      <c r="B44" s="180"/>
      <c r="C44" s="180"/>
      <c r="D44" s="180"/>
      <c r="E44" s="180"/>
      <c r="F44" s="180"/>
      <c r="G44" s="159"/>
      <c r="H44" s="159"/>
    </row>
    <row r="45" spans="1:8" x14ac:dyDescent="0.25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0"/>
      <c r="H45" s="160"/>
    </row>
    <row r="46" spans="1:8" x14ac:dyDescent="0.25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</row>
    <row r="48" spans="1:8" x14ac:dyDescent="0.25">
      <c r="A48" s="180" t="s">
        <v>94</v>
      </c>
      <c r="B48" s="180"/>
      <c r="C48" s="180"/>
      <c r="D48" s="180"/>
      <c r="E48" s="180"/>
      <c r="F48" s="180"/>
      <c r="G48" s="180"/>
      <c r="H48" s="180"/>
    </row>
    <row r="49" spans="1:10" x14ac:dyDescent="0.25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5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5">
      <c r="A51" s="6">
        <v>1212</v>
      </c>
      <c r="B51" s="4" t="s">
        <v>582</v>
      </c>
      <c r="C51" s="125">
        <v>0</v>
      </c>
    </row>
    <row r="52" spans="1:10" x14ac:dyDescent="0.25">
      <c r="A52" s="6">
        <v>1214</v>
      </c>
      <c r="B52" s="4" t="s">
        <v>142</v>
      </c>
      <c r="C52" s="125">
        <v>0</v>
      </c>
    </row>
    <row r="53" spans="1:10" x14ac:dyDescent="0.25">
      <c r="C53" s="125"/>
    </row>
    <row r="54" spans="1:10" x14ac:dyDescent="0.25">
      <c r="A54" s="180" t="s">
        <v>98</v>
      </c>
      <c r="B54" s="180"/>
      <c r="C54" s="180"/>
      <c r="D54" s="180"/>
      <c r="E54" s="180"/>
      <c r="F54" s="180"/>
      <c r="G54" s="180"/>
      <c r="H54" s="180"/>
      <c r="I54" s="180"/>
      <c r="J54" s="180"/>
    </row>
    <row r="55" spans="1:10" x14ac:dyDescent="0.25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5">
      <c r="A56" s="6">
        <v>1230</v>
      </c>
      <c r="B56" s="4" t="s">
        <v>144</v>
      </c>
      <c r="C56" s="125">
        <f>SUM(C57:C63)</f>
        <v>0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5">
      <c r="A57" s="6">
        <v>1231</v>
      </c>
      <c r="B57" s="4" t="s">
        <v>145</v>
      </c>
      <c r="C57" s="125">
        <v>0</v>
      </c>
      <c r="D57" s="126"/>
      <c r="E57" s="126"/>
    </row>
    <row r="58" spans="1:10" x14ac:dyDescent="0.25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5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5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5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5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5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5">
      <c r="A64" s="6">
        <v>1240</v>
      </c>
      <c r="B64" s="4" t="s">
        <v>152</v>
      </c>
      <c r="C64" s="125">
        <f>SUM(C65:C72)</f>
        <v>9520308.4699999988</v>
      </c>
      <c r="D64" s="125">
        <f t="shared" ref="D64:E64" si="0">SUM(D65:D72)</f>
        <v>770884.42</v>
      </c>
      <c r="E64" s="125">
        <f t="shared" si="0"/>
        <v>-5934239.8999999994</v>
      </c>
    </row>
    <row r="65" spans="1:9" x14ac:dyDescent="0.25">
      <c r="A65" s="6">
        <v>1241</v>
      </c>
      <c r="B65" s="4" t="s">
        <v>153</v>
      </c>
      <c r="C65" s="125">
        <v>7451999.6500000004</v>
      </c>
      <c r="D65" s="125">
        <v>672735.67</v>
      </c>
      <c r="E65" s="125">
        <v>-4446545.13</v>
      </c>
    </row>
    <row r="66" spans="1:9" x14ac:dyDescent="0.25">
      <c r="A66" s="6">
        <v>1242</v>
      </c>
      <c r="B66" s="4" t="s">
        <v>154</v>
      </c>
      <c r="C66" s="125">
        <v>20750.009999999998</v>
      </c>
      <c r="D66" s="125">
        <v>0</v>
      </c>
      <c r="E66" s="125">
        <v>-20750.009999999998</v>
      </c>
    </row>
    <row r="67" spans="1:9" x14ac:dyDescent="0.25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5">
      <c r="A68" s="6">
        <v>1244</v>
      </c>
      <c r="B68" s="4" t="s">
        <v>156</v>
      </c>
      <c r="C68" s="125">
        <v>1219434.7</v>
      </c>
      <c r="D68" s="125">
        <v>97248.75</v>
      </c>
      <c r="E68" s="125">
        <v>-701043.97</v>
      </c>
    </row>
    <row r="69" spans="1:9" x14ac:dyDescent="0.25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5">
      <c r="A70" s="6">
        <v>1246</v>
      </c>
      <c r="B70" s="4" t="s">
        <v>158</v>
      </c>
      <c r="C70" s="125">
        <v>828124.11</v>
      </c>
      <c r="D70" s="125">
        <v>900</v>
      </c>
      <c r="E70" s="125">
        <v>-765900.79</v>
      </c>
    </row>
    <row r="71" spans="1:9" x14ac:dyDescent="0.25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5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5">
      <c r="A74" s="180" t="s">
        <v>99</v>
      </c>
      <c r="B74" s="180"/>
      <c r="C74" s="180"/>
      <c r="D74" s="180"/>
      <c r="E74" s="180"/>
      <c r="F74" s="180"/>
      <c r="G74" s="180"/>
      <c r="H74" s="159"/>
      <c r="I74" s="159"/>
    </row>
    <row r="75" spans="1:9" x14ac:dyDescent="0.25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0"/>
      <c r="I75" s="160"/>
    </row>
    <row r="76" spans="1:9" x14ac:dyDescent="0.25">
      <c r="A76" s="6">
        <v>1250</v>
      </c>
      <c r="B76" s="4" t="s">
        <v>162</v>
      </c>
      <c r="C76" s="125">
        <f>SUM(C77:C81)</f>
        <v>1841057.06</v>
      </c>
      <c r="D76" s="125">
        <f>SUM(D77:D81)</f>
        <v>39822.17</v>
      </c>
      <c r="E76" s="125">
        <f>SUM(E77:E81)</f>
        <v>-1588751.51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5">
      <c r="A77" s="6">
        <v>1251</v>
      </c>
      <c r="B77" s="4" t="s">
        <v>163</v>
      </c>
      <c r="C77" s="125">
        <v>1841057.06</v>
      </c>
      <c r="D77" s="125">
        <v>39822.17</v>
      </c>
      <c r="E77" s="125">
        <v>-1588751.51</v>
      </c>
    </row>
    <row r="78" spans="1:9" x14ac:dyDescent="0.25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5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5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5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5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5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5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5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5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5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5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5">
      <c r="A90" s="180" t="s">
        <v>101</v>
      </c>
      <c r="B90" s="180"/>
      <c r="C90" s="180"/>
      <c r="D90" s="180"/>
      <c r="E90" s="180"/>
      <c r="F90" s="180"/>
      <c r="G90" s="180"/>
      <c r="H90" s="180"/>
    </row>
    <row r="91" spans="1:8" x14ac:dyDescent="0.25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5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5">
      <c r="A93" s="6">
        <v>1161</v>
      </c>
      <c r="B93" s="4" t="s">
        <v>176</v>
      </c>
      <c r="C93" s="125">
        <v>0</v>
      </c>
    </row>
    <row r="94" spans="1:8" x14ac:dyDescent="0.25">
      <c r="A94" s="6">
        <v>1162</v>
      </c>
      <c r="B94" s="4" t="s">
        <v>177</v>
      </c>
      <c r="C94" s="125">
        <v>0</v>
      </c>
    </row>
    <row r="95" spans="1:8" x14ac:dyDescent="0.25">
      <c r="C95" s="125"/>
    </row>
    <row r="96" spans="1:8" x14ac:dyDescent="0.25">
      <c r="A96" s="180" t="s">
        <v>588</v>
      </c>
      <c r="B96" s="180"/>
      <c r="C96" s="180"/>
      <c r="D96" s="180"/>
      <c r="E96" s="180"/>
      <c r="F96" s="180"/>
      <c r="G96" s="180"/>
      <c r="H96" s="180"/>
    </row>
    <row r="97" spans="1:8" x14ac:dyDescent="0.25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5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5">
      <c r="A99" s="6">
        <v>1191</v>
      </c>
      <c r="B99" s="4" t="s">
        <v>478</v>
      </c>
      <c r="C99" s="125">
        <v>0</v>
      </c>
    </row>
    <row r="100" spans="1:8" x14ac:dyDescent="0.25">
      <c r="A100" s="6">
        <v>1192</v>
      </c>
      <c r="B100" s="4" t="s">
        <v>584</v>
      </c>
      <c r="C100" s="125">
        <v>0</v>
      </c>
    </row>
    <row r="101" spans="1:8" x14ac:dyDescent="0.25">
      <c r="A101" s="6">
        <v>1193</v>
      </c>
      <c r="B101" s="4" t="s">
        <v>585</v>
      </c>
      <c r="C101" s="125">
        <v>0</v>
      </c>
    </row>
    <row r="102" spans="1:8" x14ac:dyDescent="0.25">
      <c r="A102" s="6">
        <v>1194</v>
      </c>
      <c r="B102" s="4" t="s">
        <v>479</v>
      </c>
      <c r="C102" s="125">
        <v>0</v>
      </c>
    </row>
    <row r="103" spans="1:8" x14ac:dyDescent="0.25">
      <c r="A103" s="6">
        <v>1290</v>
      </c>
      <c r="B103" s="4" t="s">
        <v>178</v>
      </c>
      <c r="C103" s="125">
        <f>SUM(C104:C106)</f>
        <v>0</v>
      </c>
    </row>
    <row r="104" spans="1:8" x14ac:dyDescent="0.25">
      <c r="A104" s="6">
        <v>1291</v>
      </c>
      <c r="B104" s="4" t="s">
        <v>179</v>
      </c>
      <c r="C104" s="125">
        <v>0</v>
      </c>
    </row>
    <row r="105" spans="1:8" x14ac:dyDescent="0.25">
      <c r="A105" s="6">
        <v>1292</v>
      </c>
      <c r="B105" s="4" t="s">
        <v>180</v>
      </c>
      <c r="C105" s="125">
        <v>0</v>
      </c>
    </row>
    <row r="106" spans="1:8" x14ac:dyDescent="0.25">
      <c r="A106" s="6">
        <v>1293</v>
      </c>
      <c r="B106" s="4" t="s">
        <v>181</v>
      </c>
      <c r="C106" s="125">
        <v>0</v>
      </c>
    </row>
    <row r="107" spans="1:8" x14ac:dyDescent="0.25">
      <c r="C107" s="125"/>
    </row>
    <row r="108" spans="1:8" x14ac:dyDescent="0.25">
      <c r="A108" s="180" t="s">
        <v>102</v>
      </c>
      <c r="B108" s="180"/>
      <c r="C108" s="180"/>
      <c r="D108" s="180"/>
      <c r="E108" s="180"/>
      <c r="F108" s="180"/>
      <c r="G108" s="180"/>
      <c r="H108" s="180"/>
    </row>
    <row r="109" spans="1:8" x14ac:dyDescent="0.25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5">
      <c r="A110" s="6">
        <v>2110</v>
      </c>
      <c r="B110" s="4" t="s">
        <v>183</v>
      </c>
      <c r="C110" s="125">
        <f>SUM(C111:C119)</f>
        <v>238614.44999999998</v>
      </c>
      <c r="D110" s="125">
        <f>SUM(D111:D119)</f>
        <v>238614.44999999998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5">
      <c r="A111" s="6">
        <v>2111</v>
      </c>
      <c r="B111" s="4" t="s">
        <v>184</v>
      </c>
      <c r="C111" s="125">
        <v>0</v>
      </c>
      <c r="D111" s="125">
        <f>C111</f>
        <v>0</v>
      </c>
      <c r="E111" s="125">
        <v>0</v>
      </c>
      <c r="F111" s="125">
        <v>0</v>
      </c>
      <c r="G111" s="125">
        <v>0</v>
      </c>
    </row>
    <row r="112" spans="1:8" x14ac:dyDescent="0.25">
      <c r="A112" s="6">
        <v>2112</v>
      </c>
      <c r="B112" s="4" t="s">
        <v>185</v>
      </c>
      <c r="C112" s="125">
        <v>4999.6899999999996</v>
      </c>
      <c r="D112" s="125">
        <f t="shared" ref="D112:D119" si="1">C112</f>
        <v>4999.6899999999996</v>
      </c>
      <c r="E112" s="125">
        <v>0</v>
      </c>
      <c r="F112" s="125">
        <v>0</v>
      </c>
      <c r="G112" s="125">
        <v>0</v>
      </c>
    </row>
    <row r="113" spans="1:8" x14ac:dyDescent="0.25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5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5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5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5">
      <c r="A117" s="6">
        <v>2117</v>
      </c>
      <c r="B117" s="4" t="s">
        <v>190</v>
      </c>
      <c r="C117" s="125">
        <v>233588.99</v>
      </c>
      <c r="D117" s="125">
        <f t="shared" si="1"/>
        <v>233588.99</v>
      </c>
      <c r="E117" s="125">
        <v>0</v>
      </c>
      <c r="F117" s="125">
        <v>0</v>
      </c>
      <c r="G117" s="125">
        <v>0</v>
      </c>
    </row>
    <row r="118" spans="1:8" x14ac:dyDescent="0.25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5">
      <c r="A119" s="6">
        <v>2119</v>
      </c>
      <c r="B119" s="4" t="s">
        <v>192</v>
      </c>
      <c r="C119" s="125">
        <v>25.77</v>
      </c>
      <c r="D119" s="125">
        <f t="shared" si="1"/>
        <v>25.77</v>
      </c>
      <c r="E119" s="125">
        <v>0</v>
      </c>
      <c r="F119" s="125">
        <v>0</v>
      </c>
      <c r="G119" s="125">
        <v>0</v>
      </c>
    </row>
    <row r="120" spans="1:8" x14ac:dyDescent="0.25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5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5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5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5">
      <c r="A125" s="180" t="s">
        <v>103</v>
      </c>
      <c r="B125" s="180"/>
      <c r="C125" s="180"/>
      <c r="D125" s="180"/>
      <c r="E125" s="180"/>
      <c r="F125" s="180"/>
      <c r="G125" s="180"/>
      <c r="H125" s="180"/>
    </row>
    <row r="126" spans="1:8" x14ac:dyDescent="0.25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5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5">
      <c r="A128" s="6">
        <v>2161</v>
      </c>
      <c r="B128" s="4" t="s">
        <v>198</v>
      </c>
      <c r="C128" s="125">
        <v>0</v>
      </c>
    </row>
    <row r="129" spans="1:8" x14ac:dyDescent="0.25">
      <c r="A129" s="6">
        <v>2162</v>
      </c>
      <c r="B129" s="4" t="s">
        <v>199</v>
      </c>
      <c r="C129" s="125">
        <v>0</v>
      </c>
    </row>
    <row r="130" spans="1:8" x14ac:dyDescent="0.25">
      <c r="A130" s="6">
        <v>2163</v>
      </c>
      <c r="B130" s="4" t="s">
        <v>200</v>
      </c>
      <c r="C130" s="125">
        <v>0</v>
      </c>
    </row>
    <row r="131" spans="1:8" x14ac:dyDescent="0.25">
      <c r="A131" s="6">
        <v>2164</v>
      </c>
      <c r="B131" s="4" t="s">
        <v>201</v>
      </c>
      <c r="C131" s="125">
        <v>0</v>
      </c>
    </row>
    <row r="132" spans="1:8" x14ac:dyDescent="0.25">
      <c r="A132" s="6">
        <v>2165</v>
      </c>
      <c r="B132" s="4" t="s">
        <v>202</v>
      </c>
      <c r="C132" s="125">
        <v>0</v>
      </c>
    </row>
    <row r="133" spans="1:8" x14ac:dyDescent="0.25">
      <c r="A133" s="6">
        <v>2166</v>
      </c>
      <c r="B133" s="4" t="s">
        <v>203</v>
      </c>
      <c r="C133" s="125">
        <v>0</v>
      </c>
    </row>
    <row r="134" spans="1:8" x14ac:dyDescent="0.25">
      <c r="A134" s="6">
        <v>2250</v>
      </c>
      <c r="B134" s="4" t="s">
        <v>204</v>
      </c>
      <c r="C134" s="125">
        <f>SUM(C135:C140)</f>
        <v>0</v>
      </c>
    </row>
    <row r="135" spans="1:8" x14ac:dyDescent="0.25">
      <c r="A135" s="6">
        <v>2251</v>
      </c>
      <c r="B135" s="4" t="s">
        <v>205</v>
      </c>
      <c r="C135" s="125">
        <v>0</v>
      </c>
    </row>
    <row r="136" spans="1:8" x14ac:dyDescent="0.25">
      <c r="A136" s="6">
        <v>2252</v>
      </c>
      <c r="B136" s="4" t="s">
        <v>206</v>
      </c>
      <c r="C136" s="125">
        <v>0</v>
      </c>
    </row>
    <row r="137" spans="1:8" x14ac:dyDescent="0.25">
      <c r="A137" s="6">
        <v>2253</v>
      </c>
      <c r="B137" s="4" t="s">
        <v>207</v>
      </c>
      <c r="C137" s="125">
        <v>0</v>
      </c>
    </row>
    <row r="138" spans="1:8" x14ac:dyDescent="0.25">
      <c r="A138" s="6">
        <v>2254</v>
      </c>
      <c r="B138" s="4" t="s">
        <v>208</v>
      </c>
      <c r="C138" s="125">
        <v>0</v>
      </c>
    </row>
    <row r="139" spans="1:8" x14ac:dyDescent="0.25">
      <c r="A139" s="6">
        <v>2255</v>
      </c>
      <c r="B139" s="4" t="s">
        <v>209</v>
      </c>
      <c r="C139" s="125">
        <v>0</v>
      </c>
    </row>
    <row r="140" spans="1:8" x14ac:dyDescent="0.25">
      <c r="A140" s="6">
        <v>2256</v>
      </c>
      <c r="B140" s="4" t="s">
        <v>210</v>
      </c>
      <c r="C140" s="125">
        <v>0</v>
      </c>
    </row>
    <row r="142" spans="1:8" x14ac:dyDescent="0.25">
      <c r="A142" s="180" t="s">
        <v>543</v>
      </c>
      <c r="B142" s="180"/>
      <c r="C142" s="180"/>
      <c r="D142" s="180"/>
      <c r="E142" s="180"/>
      <c r="F142" s="159"/>
      <c r="G142" s="159"/>
      <c r="H142" s="159"/>
    </row>
    <row r="143" spans="1:8" x14ac:dyDescent="0.25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0"/>
      <c r="G143" s="160"/>
      <c r="H143" s="160"/>
    </row>
    <row r="144" spans="1:8" x14ac:dyDescent="0.25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5">
      <c r="A145" s="6">
        <v>2151</v>
      </c>
      <c r="B145" s="4" t="s">
        <v>545</v>
      </c>
      <c r="C145" s="125">
        <v>0</v>
      </c>
    </row>
    <row r="146" spans="1:5" x14ac:dyDescent="0.25">
      <c r="A146" s="6">
        <v>2152</v>
      </c>
      <c r="B146" s="4" t="s">
        <v>546</v>
      </c>
      <c r="C146" s="125">
        <v>0</v>
      </c>
    </row>
    <row r="147" spans="1:5" x14ac:dyDescent="0.25">
      <c r="A147" s="6">
        <v>2159</v>
      </c>
      <c r="B147" s="4" t="s">
        <v>211</v>
      </c>
      <c r="C147" s="125">
        <v>0</v>
      </c>
    </row>
    <row r="148" spans="1:5" x14ac:dyDescent="0.25">
      <c r="A148" s="6">
        <v>2240</v>
      </c>
      <c r="B148" s="4" t="s">
        <v>213</v>
      </c>
      <c r="C148" s="125">
        <f>SUM(C149:C151)</f>
        <v>0</v>
      </c>
    </row>
    <row r="149" spans="1:5" x14ac:dyDescent="0.25">
      <c r="A149" s="6">
        <v>2241</v>
      </c>
      <c r="B149" s="4" t="s">
        <v>214</v>
      </c>
      <c r="C149" s="125">
        <v>0</v>
      </c>
    </row>
    <row r="150" spans="1:5" x14ac:dyDescent="0.25">
      <c r="A150" s="6">
        <v>2242</v>
      </c>
      <c r="B150" s="4" t="s">
        <v>215</v>
      </c>
      <c r="C150" s="125">
        <v>0</v>
      </c>
    </row>
    <row r="151" spans="1:5" x14ac:dyDescent="0.25">
      <c r="A151" s="6">
        <v>2249</v>
      </c>
      <c r="B151" s="4" t="s">
        <v>216</v>
      </c>
      <c r="C151" s="125">
        <v>0</v>
      </c>
    </row>
    <row r="153" spans="1:5" x14ac:dyDescent="0.25">
      <c r="A153" s="182" t="s">
        <v>547</v>
      </c>
      <c r="B153" s="182"/>
      <c r="C153" s="182"/>
      <c r="D153" s="182"/>
      <c r="E153" s="182"/>
    </row>
    <row r="154" spans="1:5" x14ac:dyDescent="0.25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5" x14ac:dyDescent="0.25">
      <c r="A155" s="98">
        <v>2170</v>
      </c>
      <c r="B155" s="99" t="s">
        <v>548</v>
      </c>
      <c r="C155" s="127">
        <f>SUM(C156:C158)</f>
        <v>416178.18</v>
      </c>
      <c r="D155" s="99"/>
      <c r="E155" s="99" t="str">
        <f>IF(OR(C155&lt;&gt;0,C156&lt;&gt;0,C157&lt;&gt;0,C158&lt;&gt;0,C159&lt;&gt;0,C160&lt;&gt;0,C161&lt;&gt;0,C162&lt;&gt;0,C163&lt;&gt;0),"","SIN INFORMACIÓN QUE REVELAR")</f>
        <v/>
      </c>
    </row>
    <row r="156" spans="1:5" x14ac:dyDescent="0.25">
      <c r="A156" s="98">
        <v>2171</v>
      </c>
      <c r="B156" s="99" t="s">
        <v>549</v>
      </c>
      <c r="C156" s="127">
        <v>0</v>
      </c>
      <c r="D156" s="99"/>
      <c r="E156" s="99"/>
    </row>
    <row r="157" spans="1:5" x14ac:dyDescent="0.25">
      <c r="A157" s="98">
        <v>2172</v>
      </c>
      <c r="B157" s="99" t="s">
        <v>550</v>
      </c>
      <c r="C157" s="127">
        <v>0</v>
      </c>
      <c r="D157" s="99"/>
      <c r="E157" s="99"/>
    </row>
    <row r="158" spans="1:5" x14ac:dyDescent="0.25">
      <c r="A158" s="98">
        <v>2179</v>
      </c>
      <c r="B158" s="99" t="s">
        <v>551</v>
      </c>
      <c r="C158" s="127">
        <v>416178.18</v>
      </c>
      <c r="D158" s="99"/>
      <c r="E158" s="99"/>
    </row>
    <row r="159" spans="1:5" x14ac:dyDescent="0.25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5" x14ac:dyDescent="0.25">
      <c r="A160" s="98">
        <v>2261</v>
      </c>
      <c r="B160" s="99" t="s">
        <v>553</v>
      </c>
      <c r="C160" s="127">
        <v>0</v>
      </c>
      <c r="D160" s="99"/>
    </row>
    <row r="161" spans="1:5" x14ac:dyDescent="0.25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5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5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5">
      <c r="A164" s="99"/>
      <c r="B164" s="99"/>
      <c r="C164" s="99"/>
      <c r="D164" s="99"/>
      <c r="E164" s="99"/>
    </row>
    <row r="165" spans="1:5" x14ac:dyDescent="0.25">
      <c r="A165" s="182" t="s">
        <v>557</v>
      </c>
      <c r="B165" s="182"/>
      <c r="C165" s="182"/>
      <c r="D165" s="182"/>
      <c r="E165" s="182"/>
    </row>
    <row r="166" spans="1:5" x14ac:dyDescent="0.25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5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5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5">
      <c r="A169" s="98">
        <v>2192</v>
      </c>
      <c r="B169" s="99" t="s">
        <v>560</v>
      </c>
      <c r="C169" s="127">
        <v>0</v>
      </c>
      <c r="D169" s="99"/>
    </row>
    <row r="170" spans="1:5" x14ac:dyDescent="0.25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5">
      <c r="A171" s="99"/>
      <c r="B171" s="99"/>
      <c r="C171" s="127"/>
      <c r="D171" s="99"/>
      <c r="E171" s="99"/>
    </row>
    <row r="172" spans="1:5" x14ac:dyDescent="0.25">
      <c r="A172" s="145" t="s">
        <v>506</v>
      </c>
      <c r="B172" s="99"/>
      <c r="C172" s="99"/>
      <c r="D172" s="99"/>
      <c r="E172" s="99"/>
    </row>
    <row r="173" spans="1:5" x14ac:dyDescent="0.25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G4" sqref="G4"/>
    </sheetView>
  </sheetViews>
  <sheetFormatPr baseColWidth="10" defaultColWidth="9.15234375" defaultRowHeight="10.3" x14ac:dyDescent="0.25"/>
  <cols>
    <col min="1" max="1" width="10" style="12" customWidth="1"/>
    <col min="2" max="2" width="48.15234375" style="12" customWidth="1"/>
    <col min="3" max="3" width="22.84375" style="12" customWidth="1"/>
    <col min="4" max="4" width="16.69140625" style="12" customWidth="1"/>
    <col min="5" max="5" width="24.23046875" style="12" bestFit="1" customWidth="1"/>
    <col min="6" max="16384" width="9.15234375" style="12"/>
  </cols>
  <sheetData>
    <row r="1" spans="1:5" ht="19" customHeight="1" x14ac:dyDescent="0.25">
      <c r="A1" s="162" t="s">
        <v>589</v>
      </c>
      <c r="B1" s="162"/>
      <c r="C1" s="162"/>
      <c r="D1" s="10" t="s">
        <v>486</v>
      </c>
      <c r="E1" s="11">
        <v>2026</v>
      </c>
    </row>
    <row r="2" spans="1:5" ht="19" customHeight="1" x14ac:dyDescent="0.25">
      <c r="A2" s="162" t="s">
        <v>492</v>
      </c>
      <c r="B2" s="162"/>
      <c r="C2" s="162"/>
      <c r="D2" s="10" t="s">
        <v>487</v>
      </c>
      <c r="E2" s="11" t="s">
        <v>489</v>
      </c>
    </row>
    <row r="3" spans="1:5" ht="19" customHeight="1" x14ac:dyDescent="0.25">
      <c r="A3" s="162" t="s">
        <v>590</v>
      </c>
      <c r="B3" s="162"/>
      <c r="C3" s="162"/>
      <c r="D3" s="10" t="s">
        <v>488</v>
      </c>
      <c r="E3" s="11">
        <v>2</v>
      </c>
    </row>
    <row r="4" spans="1:5" ht="19" customHeight="1" x14ac:dyDescent="0.25">
      <c r="A4" s="162" t="s">
        <v>504</v>
      </c>
      <c r="B4" s="162"/>
      <c r="C4" s="162"/>
      <c r="D4" s="10"/>
      <c r="E4" s="11"/>
    </row>
    <row r="5" spans="1:5" x14ac:dyDescent="0.25">
      <c r="A5" s="166" t="s">
        <v>113</v>
      </c>
      <c r="B5" s="166"/>
      <c r="C5" s="166"/>
      <c r="D5" s="166"/>
      <c r="E5" s="166"/>
    </row>
    <row r="7" spans="1:5" x14ac:dyDescent="0.25">
      <c r="A7" s="183" t="s">
        <v>104</v>
      </c>
      <c r="B7" s="183"/>
      <c r="C7" s="183"/>
      <c r="D7" s="183"/>
      <c r="E7" s="183"/>
    </row>
    <row r="8" spans="1:5" x14ac:dyDescent="0.25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5">
      <c r="A9" s="14">
        <v>3110</v>
      </c>
      <c r="B9" s="12" t="s">
        <v>247</v>
      </c>
      <c r="C9" s="128">
        <v>0</v>
      </c>
      <c r="E9" s="12" t="str">
        <f>IF(OR(C9&lt;&gt;0,C10&lt;&gt;0,C11&lt;&gt;0),"","SIN INFORMACIÓN QUE REVELAR")</f>
        <v/>
      </c>
    </row>
    <row r="10" spans="1:5" x14ac:dyDescent="0.25">
      <c r="A10" s="14">
        <v>3120</v>
      </c>
      <c r="B10" s="12" t="s">
        <v>378</v>
      </c>
      <c r="C10" s="128">
        <v>75000</v>
      </c>
      <c r="E10" s="4"/>
    </row>
    <row r="11" spans="1:5" x14ac:dyDescent="0.25">
      <c r="A11" s="14">
        <v>3130</v>
      </c>
      <c r="B11" s="12" t="s">
        <v>379</v>
      </c>
      <c r="C11" s="128">
        <v>0</v>
      </c>
    </row>
    <row r="13" spans="1:5" x14ac:dyDescent="0.25">
      <c r="A13" s="183" t="s">
        <v>105</v>
      </c>
      <c r="B13" s="183"/>
      <c r="C13" s="183"/>
      <c r="D13" s="183"/>
      <c r="E13" s="183"/>
    </row>
    <row r="14" spans="1:5" x14ac:dyDescent="0.25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5">
      <c r="A15" s="14">
        <v>3210</v>
      </c>
      <c r="B15" s="12" t="s">
        <v>586</v>
      </c>
      <c r="C15" s="128">
        <v>9478727.3800000008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5">
      <c r="A16" s="14">
        <v>3220</v>
      </c>
      <c r="B16" s="12" t="s">
        <v>381</v>
      </c>
      <c r="C16" s="128">
        <v>10916204.93</v>
      </c>
    </row>
    <row r="17" spans="1:5" x14ac:dyDescent="0.25">
      <c r="A17" s="14">
        <v>3230</v>
      </c>
      <c r="B17" s="12" t="s">
        <v>382</v>
      </c>
      <c r="C17" s="128">
        <f>SUM(C18:C21)</f>
        <v>0</v>
      </c>
    </row>
    <row r="18" spans="1:5" x14ac:dyDescent="0.25">
      <c r="A18" s="14">
        <v>3231</v>
      </c>
      <c r="B18" s="12" t="s">
        <v>383</v>
      </c>
      <c r="C18" s="128">
        <v>0</v>
      </c>
    </row>
    <row r="19" spans="1:5" x14ac:dyDescent="0.25">
      <c r="A19" s="14">
        <v>3232</v>
      </c>
      <c r="B19" s="12" t="s">
        <v>384</v>
      </c>
      <c r="C19" s="128">
        <v>0</v>
      </c>
      <c r="E19" s="4"/>
    </row>
    <row r="20" spans="1:5" x14ac:dyDescent="0.25">
      <c r="A20" s="14">
        <v>3233</v>
      </c>
      <c r="B20" s="12" t="s">
        <v>385</v>
      </c>
      <c r="C20" s="128">
        <v>0</v>
      </c>
    </row>
    <row r="21" spans="1:5" x14ac:dyDescent="0.25">
      <c r="A21" s="14">
        <v>3239</v>
      </c>
      <c r="B21" s="12" t="s">
        <v>386</v>
      </c>
      <c r="C21" s="128">
        <v>0</v>
      </c>
    </row>
    <row r="22" spans="1:5" x14ac:dyDescent="0.25">
      <c r="A22" s="14">
        <v>3240</v>
      </c>
      <c r="B22" s="12" t="s">
        <v>387</v>
      </c>
      <c r="C22" s="128">
        <f>SUM(C23:C25)</f>
        <v>0</v>
      </c>
    </row>
    <row r="23" spans="1:5" x14ac:dyDescent="0.25">
      <c r="A23" s="14">
        <v>3241</v>
      </c>
      <c r="B23" s="12" t="s">
        <v>388</v>
      </c>
      <c r="C23" s="128">
        <v>0</v>
      </c>
    </row>
    <row r="24" spans="1:5" x14ac:dyDescent="0.25">
      <c r="A24" s="14">
        <v>3242</v>
      </c>
      <c r="B24" s="12" t="s">
        <v>389</v>
      </c>
      <c r="C24" s="128">
        <v>0</v>
      </c>
    </row>
    <row r="25" spans="1:5" x14ac:dyDescent="0.25">
      <c r="A25" s="14">
        <v>3243</v>
      </c>
      <c r="B25" s="12" t="s">
        <v>390</v>
      </c>
      <c r="C25" s="128">
        <v>0</v>
      </c>
    </row>
    <row r="26" spans="1:5" x14ac:dyDescent="0.25">
      <c r="A26" s="14">
        <v>3250</v>
      </c>
      <c r="B26" s="12" t="s">
        <v>391</v>
      </c>
      <c r="C26" s="128">
        <f>SUM(C27:C29)</f>
        <v>0</v>
      </c>
    </row>
    <row r="27" spans="1:5" x14ac:dyDescent="0.25">
      <c r="A27" s="14">
        <v>3251</v>
      </c>
      <c r="B27" s="12" t="s">
        <v>392</v>
      </c>
      <c r="C27" s="128">
        <v>0</v>
      </c>
    </row>
    <row r="28" spans="1:5" x14ac:dyDescent="0.25">
      <c r="A28" s="14">
        <v>3252</v>
      </c>
      <c r="B28" s="12" t="s">
        <v>393</v>
      </c>
      <c r="C28" s="128">
        <v>0</v>
      </c>
    </row>
    <row r="29" spans="1:5" x14ac:dyDescent="0.25">
      <c r="A29" s="14">
        <v>3253</v>
      </c>
      <c r="B29" s="12" t="s">
        <v>577</v>
      </c>
      <c r="C29" s="128">
        <v>0</v>
      </c>
    </row>
    <row r="31" spans="1:5" x14ac:dyDescent="0.25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zoomScaleNormal="100" workbookViewId="0">
      <selection activeCell="A46" sqref="A46:D46"/>
    </sheetView>
  </sheetViews>
  <sheetFormatPr baseColWidth="10" defaultColWidth="9.15234375" defaultRowHeight="10.3" x14ac:dyDescent="0.25"/>
  <cols>
    <col min="1" max="1" width="10" style="12" customWidth="1"/>
    <col min="2" max="2" width="63.4609375" style="12" bestFit="1" customWidth="1"/>
    <col min="3" max="3" width="15.23046875" style="12" bestFit="1" customWidth="1"/>
    <col min="4" max="4" width="16.4609375" style="12" bestFit="1" customWidth="1"/>
    <col min="5" max="5" width="24.23046875" style="12" bestFit="1" customWidth="1"/>
    <col min="6" max="16384" width="9.15234375" style="12"/>
  </cols>
  <sheetData>
    <row r="1" spans="1:5" s="16" customFormat="1" ht="19" customHeight="1" x14ac:dyDescent="0.4">
      <c r="A1" s="162" t="s">
        <v>589</v>
      </c>
      <c r="B1" s="162"/>
      <c r="C1" s="162"/>
      <c r="D1" s="10" t="s">
        <v>486</v>
      </c>
      <c r="E1" s="11">
        <v>2026</v>
      </c>
    </row>
    <row r="2" spans="1:5" s="16" customFormat="1" ht="19" customHeight="1" x14ac:dyDescent="0.4">
      <c r="A2" s="162" t="s">
        <v>493</v>
      </c>
      <c r="B2" s="162"/>
      <c r="C2" s="162"/>
      <c r="D2" s="10" t="s">
        <v>487</v>
      </c>
      <c r="E2" s="11" t="s">
        <v>489</v>
      </c>
    </row>
    <row r="3" spans="1:5" s="16" customFormat="1" ht="19" customHeight="1" x14ac:dyDescent="0.4">
      <c r="A3" s="162" t="s">
        <v>590</v>
      </c>
      <c r="B3" s="162"/>
      <c r="C3" s="162"/>
      <c r="D3" s="10" t="s">
        <v>488</v>
      </c>
      <c r="E3" s="11">
        <v>2</v>
      </c>
    </row>
    <row r="4" spans="1:5" s="16" customFormat="1" ht="19" customHeight="1" x14ac:dyDescent="0.4">
      <c r="A4" s="162" t="s">
        <v>504</v>
      </c>
      <c r="B4" s="162"/>
      <c r="C4" s="162"/>
      <c r="D4" s="10"/>
      <c r="E4" s="11"/>
    </row>
    <row r="5" spans="1:5" x14ac:dyDescent="0.25">
      <c r="A5" s="166" t="s">
        <v>113</v>
      </c>
      <c r="B5" s="166"/>
      <c r="C5" s="166"/>
      <c r="D5" s="166"/>
      <c r="E5" s="166"/>
    </row>
    <row r="7" spans="1:5" x14ac:dyDescent="0.25">
      <c r="A7" s="183" t="s">
        <v>567</v>
      </c>
      <c r="B7" s="183"/>
      <c r="C7" s="183"/>
      <c r="D7" s="183"/>
      <c r="E7" s="118"/>
    </row>
    <row r="8" spans="1:5" x14ac:dyDescent="0.25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5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5">
      <c r="A10" s="14">
        <v>1112</v>
      </c>
      <c r="B10" s="12" t="s">
        <v>395</v>
      </c>
      <c r="C10" s="128">
        <v>17239792.300000001</v>
      </c>
      <c r="D10" s="128">
        <v>10023904.890000001</v>
      </c>
    </row>
    <row r="11" spans="1:5" x14ac:dyDescent="0.25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5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5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5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5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5">
      <c r="A16" s="21">
        <v>1110</v>
      </c>
      <c r="B16" s="22" t="s">
        <v>507</v>
      </c>
      <c r="C16" s="129">
        <f>SUM(C9:C15)</f>
        <v>17239792.300000001</v>
      </c>
      <c r="D16" s="129">
        <f>SUM(D9:D15)</f>
        <v>10023904.890000001</v>
      </c>
    </row>
    <row r="19" spans="1:5" x14ac:dyDescent="0.25">
      <c r="A19" s="183" t="s">
        <v>568</v>
      </c>
      <c r="B19" s="183"/>
      <c r="C19" s="183"/>
      <c r="D19" s="183"/>
    </row>
    <row r="20" spans="1:5" x14ac:dyDescent="0.25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5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5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5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5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5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5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5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5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5">
      <c r="A29" s="21">
        <v>1240</v>
      </c>
      <c r="B29" s="22" t="s">
        <v>152</v>
      </c>
      <c r="C29" s="129">
        <f>SUM(C30:C37)</f>
        <v>0</v>
      </c>
      <c r="D29" s="129">
        <f>SUM(D30:D37)</f>
        <v>872350.74</v>
      </c>
    </row>
    <row r="30" spans="1:5" x14ac:dyDescent="0.25">
      <c r="A30" s="14">
        <v>1241</v>
      </c>
      <c r="B30" s="12" t="s">
        <v>153</v>
      </c>
      <c r="C30" s="128">
        <v>0</v>
      </c>
      <c r="D30" s="128">
        <v>154360.74</v>
      </c>
    </row>
    <row r="31" spans="1:5" x14ac:dyDescent="0.25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5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5">
      <c r="A33" s="14">
        <v>1244</v>
      </c>
      <c r="B33" s="12" t="s">
        <v>156</v>
      </c>
      <c r="C33" s="128">
        <v>0</v>
      </c>
      <c r="D33" s="128">
        <v>717990</v>
      </c>
    </row>
    <row r="34" spans="1:5" x14ac:dyDescent="0.25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5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5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5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5">
      <c r="A38" s="100">
        <v>1250</v>
      </c>
      <c r="B38" s="101" t="s">
        <v>162</v>
      </c>
      <c r="C38" s="130">
        <f>SUM(C39:C43)</f>
        <v>0</v>
      </c>
      <c r="D38" s="130">
        <f>SUM(D39:D43)</f>
        <v>36494.01</v>
      </c>
    </row>
    <row r="39" spans="1:5" x14ac:dyDescent="0.25">
      <c r="A39" s="102">
        <v>1251</v>
      </c>
      <c r="B39" s="103" t="s">
        <v>163</v>
      </c>
      <c r="C39" s="131">
        <v>0</v>
      </c>
      <c r="D39" s="131">
        <v>36494.01</v>
      </c>
    </row>
    <row r="40" spans="1:5" x14ac:dyDescent="0.25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5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5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5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5">
      <c r="B44" s="67" t="s">
        <v>508</v>
      </c>
      <c r="C44" s="129">
        <f>C21+C29+C38</f>
        <v>0</v>
      </c>
      <c r="D44" s="129">
        <f>D21+D29+D38</f>
        <v>908844.75</v>
      </c>
    </row>
    <row r="46" spans="1:5" x14ac:dyDescent="0.25">
      <c r="A46" s="183" t="s">
        <v>569</v>
      </c>
      <c r="B46" s="183"/>
      <c r="C46" s="183"/>
      <c r="D46" s="183"/>
      <c r="E46" s="118"/>
    </row>
    <row r="47" spans="1:5" x14ac:dyDescent="0.25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5">
      <c r="A48" s="21">
        <v>3210</v>
      </c>
      <c r="B48" s="22" t="s">
        <v>578</v>
      </c>
      <c r="C48" s="129">
        <v>9478727.3800000008</v>
      </c>
      <c r="D48" s="129">
        <v>3741710.14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5">
      <c r="A49" s="14"/>
      <c r="B49" s="67" t="s">
        <v>498</v>
      </c>
      <c r="C49" s="129">
        <f>C54+C66+C94+C97+C50</f>
        <v>810706.59000000008</v>
      </c>
      <c r="D49" s="129">
        <f>D54+D66+D94+D97+D50</f>
        <v>2796980.17</v>
      </c>
    </row>
    <row r="50" spans="1:4" x14ac:dyDescent="0.25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5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5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5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5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5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5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5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5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5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5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5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5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5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5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5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5">
      <c r="A66" s="21">
        <v>5500</v>
      </c>
      <c r="B66" s="22" t="s">
        <v>351</v>
      </c>
      <c r="C66" s="129">
        <f>C67+C76+C79+C85</f>
        <v>810706.59000000008</v>
      </c>
      <c r="D66" s="129">
        <f>D67+D76+D79+D85</f>
        <v>1444876.1500000001</v>
      </c>
    </row>
    <row r="67" spans="1:4" x14ac:dyDescent="0.25">
      <c r="A67" s="14">
        <v>5510</v>
      </c>
      <c r="B67" s="12" t="s">
        <v>352</v>
      </c>
      <c r="C67" s="128">
        <f>SUM(C68:C75)</f>
        <v>810706.59000000008</v>
      </c>
      <c r="D67" s="128">
        <f>SUM(D68:D75)</f>
        <v>1444876.1500000001</v>
      </c>
    </row>
    <row r="68" spans="1:4" x14ac:dyDescent="0.25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5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5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5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5">
      <c r="A72" s="14">
        <v>5515</v>
      </c>
      <c r="B72" s="12" t="s">
        <v>357</v>
      </c>
      <c r="C72" s="128">
        <v>770884.42</v>
      </c>
      <c r="D72" s="128">
        <v>1321904.57</v>
      </c>
    </row>
    <row r="73" spans="1:4" x14ac:dyDescent="0.25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5">
      <c r="A74" s="14">
        <v>5517</v>
      </c>
      <c r="B74" s="12" t="s">
        <v>359</v>
      </c>
      <c r="C74" s="128">
        <v>39822.17</v>
      </c>
      <c r="D74" s="128">
        <v>122971.58</v>
      </c>
    </row>
    <row r="75" spans="1:4" x14ac:dyDescent="0.25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5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5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5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5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5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5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5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5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5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5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5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5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5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5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5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5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5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5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5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5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5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5">
      <c r="A97" s="21">
        <v>2110</v>
      </c>
      <c r="B97" s="68" t="s">
        <v>509</v>
      </c>
      <c r="C97" s="129">
        <f>SUM(C98:C102)</f>
        <v>0</v>
      </c>
      <c r="D97" s="129">
        <f>SUM(D98:D102)</f>
        <v>1352104.02</v>
      </c>
    </row>
    <row r="98" spans="1:4" x14ac:dyDescent="0.25">
      <c r="A98" s="14">
        <v>2111</v>
      </c>
      <c r="B98" s="12" t="s">
        <v>510</v>
      </c>
      <c r="C98" s="128">
        <v>0</v>
      </c>
      <c r="D98" s="128">
        <v>173849.89</v>
      </c>
    </row>
    <row r="99" spans="1:4" x14ac:dyDescent="0.25">
      <c r="A99" s="14">
        <v>2112</v>
      </c>
      <c r="B99" s="12" t="s">
        <v>511</v>
      </c>
      <c r="C99" s="128">
        <v>0</v>
      </c>
      <c r="D99" s="128">
        <v>10270</v>
      </c>
    </row>
    <row r="100" spans="1:4" x14ac:dyDescent="0.25">
      <c r="A100" s="14">
        <v>2112</v>
      </c>
      <c r="B100" s="12" t="s">
        <v>512</v>
      </c>
      <c r="C100" s="128">
        <v>0</v>
      </c>
      <c r="D100" s="128">
        <v>1167984.1299999999</v>
      </c>
    </row>
    <row r="101" spans="1:4" x14ac:dyDescent="0.25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5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5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5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5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5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5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5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5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5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5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5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5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5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5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5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5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5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5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5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5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5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5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5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5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5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5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5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5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5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5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5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5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5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5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5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5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5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5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5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5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5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5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5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5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5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5">
      <c r="A147" s="14"/>
      <c r="B147" s="70" t="s">
        <v>525</v>
      </c>
      <c r="C147" s="129">
        <f>C48+C49-C103-C114</f>
        <v>10289433.970000001</v>
      </c>
      <c r="D147" s="129">
        <f>D48+D49-D103-D114</f>
        <v>6538690.3100000005</v>
      </c>
    </row>
    <row r="148" spans="1:4" x14ac:dyDescent="0.25">
      <c r="C148" s="128"/>
    </row>
    <row r="149" spans="1:4" x14ac:dyDescent="0.25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topLeftCell="A3" workbookViewId="0">
      <selection activeCell="E15" sqref="E15"/>
    </sheetView>
  </sheetViews>
  <sheetFormatPr baseColWidth="10" defaultColWidth="11.4609375" defaultRowHeight="10.3" x14ac:dyDescent="0.25"/>
  <cols>
    <col min="1" max="1" width="3.23046875" style="18" customWidth="1"/>
    <col min="2" max="2" width="69.53515625" style="18" customWidth="1"/>
    <col min="3" max="3" width="20.69140625" style="18" customWidth="1"/>
    <col min="4" max="16384" width="11.4609375" style="18"/>
  </cols>
  <sheetData>
    <row r="1" spans="1:3" s="17" customFormat="1" ht="18" customHeight="1" x14ac:dyDescent="0.4">
      <c r="A1" s="185" t="s">
        <v>589</v>
      </c>
      <c r="B1" s="186"/>
      <c r="C1" s="187"/>
    </row>
    <row r="2" spans="1:3" s="17" customFormat="1" ht="18" customHeight="1" x14ac:dyDescent="0.4">
      <c r="A2" s="188" t="s">
        <v>494</v>
      </c>
      <c r="B2" s="189"/>
      <c r="C2" s="190"/>
    </row>
    <row r="3" spans="1:3" s="17" customFormat="1" ht="18" customHeight="1" x14ac:dyDescent="0.4">
      <c r="A3" s="188" t="s">
        <v>590</v>
      </c>
      <c r="B3" s="189"/>
      <c r="C3" s="190"/>
    </row>
    <row r="4" spans="1:3" s="19" customFormat="1" ht="18" customHeight="1" x14ac:dyDescent="0.25">
      <c r="A4" s="191" t="s">
        <v>495</v>
      </c>
      <c r="B4" s="192"/>
      <c r="C4" s="193"/>
    </row>
    <row r="5" spans="1:3" s="19" customFormat="1" ht="18" customHeight="1" x14ac:dyDescent="0.25">
      <c r="A5" s="194" t="s">
        <v>399</v>
      </c>
      <c r="B5" s="195"/>
      <c r="C5" s="111">
        <v>2026</v>
      </c>
    </row>
    <row r="6" spans="1:3" x14ac:dyDescent="0.25">
      <c r="A6" s="30" t="s">
        <v>428</v>
      </c>
      <c r="B6" s="30"/>
      <c r="C6" s="71">
        <v>20783315.039999999</v>
      </c>
    </row>
    <row r="7" spans="1:3" x14ac:dyDescent="0.25">
      <c r="A7" s="31"/>
      <c r="B7" s="32"/>
      <c r="C7" s="33"/>
    </row>
    <row r="8" spans="1:3" x14ac:dyDescent="0.25">
      <c r="A8" s="40" t="s">
        <v>429</v>
      </c>
      <c r="B8" s="40"/>
      <c r="C8" s="72">
        <f>SUM(C9:C14)</f>
        <v>0</v>
      </c>
    </row>
    <row r="9" spans="1:3" x14ac:dyDescent="0.25">
      <c r="A9" s="47" t="s">
        <v>430</v>
      </c>
      <c r="B9" s="46" t="s">
        <v>255</v>
      </c>
      <c r="C9" s="73">
        <v>0</v>
      </c>
    </row>
    <row r="10" spans="1:3" x14ac:dyDescent="0.25">
      <c r="A10" s="34" t="s">
        <v>431</v>
      </c>
      <c r="B10" s="35" t="s">
        <v>440</v>
      </c>
      <c r="C10" s="73">
        <v>0</v>
      </c>
    </row>
    <row r="11" spans="1:3" x14ac:dyDescent="0.25">
      <c r="A11" s="34" t="s">
        <v>432</v>
      </c>
      <c r="B11" s="35" t="s">
        <v>263</v>
      </c>
      <c r="C11" s="73">
        <v>0</v>
      </c>
    </row>
    <row r="12" spans="1:3" x14ac:dyDescent="0.25">
      <c r="A12" s="34" t="s">
        <v>433</v>
      </c>
      <c r="B12" s="35" t="s">
        <v>264</v>
      </c>
      <c r="C12" s="73">
        <v>0</v>
      </c>
    </row>
    <row r="13" spans="1:3" x14ac:dyDescent="0.25">
      <c r="A13" s="34" t="s">
        <v>434</v>
      </c>
      <c r="B13" s="35" t="s">
        <v>265</v>
      </c>
      <c r="C13" s="73">
        <v>0</v>
      </c>
    </row>
    <row r="14" spans="1:3" x14ac:dyDescent="0.25">
      <c r="A14" s="36" t="s">
        <v>435</v>
      </c>
      <c r="B14" s="37" t="s">
        <v>436</v>
      </c>
      <c r="C14" s="73">
        <v>0</v>
      </c>
    </row>
    <row r="15" spans="1:3" x14ac:dyDescent="0.25">
      <c r="A15" s="31"/>
      <c r="B15" s="38"/>
      <c r="C15" s="39"/>
    </row>
    <row r="16" spans="1:3" x14ac:dyDescent="0.25">
      <c r="A16" s="40" t="s">
        <v>574</v>
      </c>
      <c r="B16" s="32"/>
      <c r="C16" s="72">
        <f>SUM(C17:C19)</f>
        <v>0</v>
      </c>
    </row>
    <row r="17" spans="1:3" x14ac:dyDescent="0.25">
      <c r="A17" s="41">
        <v>3.1</v>
      </c>
      <c r="B17" s="35" t="s">
        <v>439</v>
      </c>
      <c r="C17" s="73">
        <v>0</v>
      </c>
    </row>
    <row r="18" spans="1:3" x14ac:dyDescent="0.25">
      <c r="A18" s="42">
        <v>3.2</v>
      </c>
      <c r="B18" s="35" t="s">
        <v>437</v>
      </c>
      <c r="C18" s="73">
        <v>0</v>
      </c>
    </row>
    <row r="19" spans="1:3" x14ac:dyDescent="0.25">
      <c r="A19" s="42">
        <v>3.3</v>
      </c>
      <c r="B19" s="37" t="s">
        <v>438</v>
      </c>
      <c r="C19" s="74">
        <v>0</v>
      </c>
    </row>
    <row r="20" spans="1:3" x14ac:dyDescent="0.25">
      <c r="A20" s="31"/>
      <c r="B20" s="43"/>
      <c r="C20" s="44"/>
    </row>
    <row r="21" spans="1:3" x14ac:dyDescent="0.25">
      <c r="A21" s="45" t="s">
        <v>529</v>
      </c>
      <c r="B21" s="45"/>
      <c r="C21" s="71">
        <f>C6+C8-C16</f>
        <v>20783315.039999999</v>
      </c>
    </row>
    <row r="23" spans="1:3" ht="21" customHeight="1" x14ac:dyDescent="0.25">
      <c r="A23" s="184" t="s">
        <v>506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20" workbookViewId="0">
      <selection activeCell="E35" sqref="E35"/>
    </sheetView>
  </sheetViews>
  <sheetFormatPr baseColWidth="10" defaultColWidth="11.4609375" defaultRowHeight="10.3" x14ac:dyDescent="0.25"/>
  <cols>
    <col min="1" max="1" width="3.69140625" style="18" customWidth="1"/>
    <col min="2" max="2" width="62.15234375" style="18" customWidth="1"/>
    <col min="3" max="3" width="17.69140625" style="18" customWidth="1"/>
    <col min="4" max="16384" width="11.4609375" style="18"/>
  </cols>
  <sheetData>
    <row r="1" spans="1:3" s="20" customFormat="1" ht="19" customHeight="1" x14ac:dyDescent="0.4">
      <c r="A1" s="196" t="s">
        <v>589</v>
      </c>
      <c r="B1" s="197"/>
      <c r="C1" s="198"/>
    </row>
    <row r="2" spans="1:3" s="20" customFormat="1" ht="19" customHeight="1" x14ac:dyDescent="0.4">
      <c r="A2" s="199" t="s">
        <v>496</v>
      </c>
      <c r="B2" s="200"/>
      <c r="C2" s="201"/>
    </row>
    <row r="3" spans="1:3" s="20" customFormat="1" ht="19" customHeight="1" x14ac:dyDescent="0.4">
      <c r="A3" s="199" t="s">
        <v>590</v>
      </c>
      <c r="B3" s="200"/>
      <c r="C3" s="201"/>
    </row>
    <row r="4" spans="1:3" x14ac:dyDescent="0.25">
      <c r="A4" s="191" t="s">
        <v>495</v>
      </c>
      <c r="B4" s="192"/>
      <c r="C4" s="193"/>
    </row>
    <row r="5" spans="1:3" ht="22.2" customHeight="1" x14ac:dyDescent="0.25">
      <c r="A5" s="202" t="s">
        <v>399</v>
      </c>
      <c r="B5" s="203"/>
      <c r="C5" s="111">
        <v>2026</v>
      </c>
    </row>
    <row r="6" spans="1:3" x14ac:dyDescent="0.25">
      <c r="A6" s="55" t="s">
        <v>441</v>
      </c>
      <c r="B6" s="30"/>
      <c r="C6" s="75">
        <v>10493881.07</v>
      </c>
    </row>
    <row r="7" spans="1:3" x14ac:dyDescent="0.25">
      <c r="A7" s="49"/>
      <c r="B7" s="32"/>
      <c r="C7" s="50"/>
    </row>
    <row r="8" spans="1:3" x14ac:dyDescent="0.25">
      <c r="A8" s="40" t="s">
        <v>442</v>
      </c>
      <c r="B8" s="51"/>
      <c r="C8" s="72">
        <f>SUM(C9:C29)</f>
        <v>0</v>
      </c>
    </row>
    <row r="9" spans="1:3" x14ac:dyDescent="0.25">
      <c r="A9" s="65">
        <v>2.1</v>
      </c>
      <c r="B9" s="56" t="s">
        <v>283</v>
      </c>
      <c r="C9" s="76">
        <v>0</v>
      </c>
    </row>
    <row r="10" spans="1:3" x14ac:dyDescent="0.25">
      <c r="A10" s="65">
        <v>2.2000000000000002</v>
      </c>
      <c r="B10" s="56" t="s">
        <v>280</v>
      </c>
      <c r="C10" s="76">
        <v>0</v>
      </c>
    </row>
    <row r="11" spans="1:3" x14ac:dyDescent="0.25">
      <c r="A11" s="61">
        <v>2.2999999999999998</v>
      </c>
      <c r="B11" s="48" t="s">
        <v>153</v>
      </c>
      <c r="C11" s="76">
        <v>0</v>
      </c>
    </row>
    <row r="12" spans="1:3" x14ac:dyDescent="0.25">
      <c r="A12" s="61">
        <v>2.4</v>
      </c>
      <c r="B12" s="48" t="s">
        <v>154</v>
      </c>
      <c r="C12" s="76">
        <v>0</v>
      </c>
    </row>
    <row r="13" spans="1:3" x14ac:dyDescent="0.25">
      <c r="A13" s="61">
        <v>2.5</v>
      </c>
      <c r="B13" s="48" t="s">
        <v>155</v>
      </c>
      <c r="C13" s="76">
        <v>0</v>
      </c>
    </row>
    <row r="14" spans="1:3" x14ac:dyDescent="0.25">
      <c r="A14" s="61">
        <v>2.6</v>
      </c>
      <c r="B14" s="48" t="s">
        <v>156</v>
      </c>
      <c r="C14" s="76">
        <v>0</v>
      </c>
    </row>
    <row r="15" spans="1:3" x14ac:dyDescent="0.25">
      <c r="A15" s="61">
        <v>2.7</v>
      </c>
      <c r="B15" s="48" t="s">
        <v>157</v>
      </c>
      <c r="C15" s="76">
        <v>0</v>
      </c>
    </row>
    <row r="16" spans="1:3" x14ac:dyDescent="0.25">
      <c r="A16" s="61">
        <v>2.8</v>
      </c>
      <c r="B16" s="48" t="s">
        <v>158</v>
      </c>
      <c r="C16" s="76">
        <v>0</v>
      </c>
    </row>
    <row r="17" spans="1:3" x14ac:dyDescent="0.25">
      <c r="A17" s="61">
        <v>2.9</v>
      </c>
      <c r="B17" s="48" t="s">
        <v>160</v>
      </c>
      <c r="C17" s="76">
        <v>0</v>
      </c>
    </row>
    <row r="18" spans="1:3" x14ac:dyDescent="0.25">
      <c r="A18" s="61" t="s">
        <v>443</v>
      </c>
      <c r="B18" s="48" t="s">
        <v>444</v>
      </c>
      <c r="C18" s="76">
        <v>0</v>
      </c>
    </row>
    <row r="19" spans="1:3" x14ac:dyDescent="0.25">
      <c r="A19" s="61" t="s">
        <v>469</v>
      </c>
      <c r="B19" s="48" t="s">
        <v>162</v>
      </c>
      <c r="C19" s="76">
        <v>0</v>
      </c>
    </row>
    <row r="20" spans="1:3" x14ac:dyDescent="0.25">
      <c r="A20" s="61" t="s">
        <v>470</v>
      </c>
      <c r="B20" s="48" t="s">
        <v>445</v>
      </c>
      <c r="C20" s="76">
        <v>0</v>
      </c>
    </row>
    <row r="21" spans="1:3" x14ac:dyDescent="0.25">
      <c r="A21" s="61" t="s">
        <v>471</v>
      </c>
      <c r="B21" s="48" t="s">
        <v>446</v>
      </c>
      <c r="C21" s="76">
        <v>0</v>
      </c>
    </row>
    <row r="22" spans="1:3" x14ac:dyDescent="0.25">
      <c r="A22" s="61" t="s">
        <v>472</v>
      </c>
      <c r="B22" s="48" t="s">
        <v>447</v>
      </c>
      <c r="C22" s="76">
        <v>0</v>
      </c>
    </row>
    <row r="23" spans="1:3" x14ac:dyDescent="0.25">
      <c r="A23" s="61" t="s">
        <v>448</v>
      </c>
      <c r="B23" s="48" t="s">
        <v>449</v>
      </c>
      <c r="C23" s="76">
        <v>0</v>
      </c>
    </row>
    <row r="24" spans="1:3" x14ac:dyDescent="0.25">
      <c r="A24" s="61" t="s">
        <v>450</v>
      </c>
      <c r="B24" s="48" t="s">
        <v>451</v>
      </c>
      <c r="C24" s="76">
        <v>0</v>
      </c>
    </row>
    <row r="25" spans="1:3" x14ac:dyDescent="0.25">
      <c r="A25" s="61" t="s">
        <v>452</v>
      </c>
      <c r="B25" s="48" t="s">
        <v>453</v>
      </c>
      <c r="C25" s="76">
        <v>0</v>
      </c>
    </row>
    <row r="26" spans="1:3" x14ac:dyDescent="0.25">
      <c r="A26" s="61" t="s">
        <v>454</v>
      </c>
      <c r="B26" s="48" t="s">
        <v>455</v>
      </c>
      <c r="C26" s="76">
        <v>0</v>
      </c>
    </row>
    <row r="27" spans="1:3" x14ac:dyDescent="0.25">
      <c r="A27" s="61" t="s">
        <v>456</v>
      </c>
      <c r="B27" s="48" t="s">
        <v>457</v>
      </c>
      <c r="C27" s="76">
        <v>0</v>
      </c>
    </row>
    <row r="28" spans="1:3" x14ac:dyDescent="0.25">
      <c r="A28" s="61" t="s">
        <v>458</v>
      </c>
      <c r="B28" s="48" t="s">
        <v>459</v>
      </c>
      <c r="C28" s="76">
        <v>0</v>
      </c>
    </row>
    <row r="29" spans="1:3" x14ac:dyDescent="0.25">
      <c r="A29" s="61" t="s">
        <v>460</v>
      </c>
      <c r="B29" s="56" t="s">
        <v>461</v>
      </c>
      <c r="C29" s="76">
        <v>0</v>
      </c>
    </row>
    <row r="30" spans="1:3" x14ac:dyDescent="0.25">
      <c r="A30" s="62"/>
      <c r="B30" s="57"/>
      <c r="C30" s="58"/>
    </row>
    <row r="31" spans="1:3" x14ac:dyDescent="0.25">
      <c r="A31" s="59" t="s">
        <v>462</v>
      </c>
      <c r="B31" s="60"/>
      <c r="C31" s="77">
        <f>SUM(C32:C38)</f>
        <v>810706.59</v>
      </c>
    </row>
    <row r="32" spans="1:3" x14ac:dyDescent="0.25">
      <c r="A32" s="61" t="s">
        <v>463</v>
      </c>
      <c r="B32" s="48" t="s">
        <v>352</v>
      </c>
      <c r="C32" s="76">
        <v>810706.59</v>
      </c>
    </row>
    <row r="33" spans="1:3" x14ac:dyDescent="0.25">
      <c r="A33" s="61" t="s">
        <v>464</v>
      </c>
      <c r="B33" s="48" t="s">
        <v>40</v>
      </c>
      <c r="C33" s="76">
        <v>0</v>
      </c>
    </row>
    <row r="34" spans="1:3" x14ac:dyDescent="0.25">
      <c r="A34" s="61" t="s">
        <v>465</v>
      </c>
      <c r="B34" s="48" t="s">
        <v>362</v>
      </c>
      <c r="C34" s="76">
        <v>0</v>
      </c>
    </row>
    <row r="35" spans="1:3" x14ac:dyDescent="0.25">
      <c r="A35" s="61" t="s">
        <v>466</v>
      </c>
      <c r="B35" s="48" t="s">
        <v>368</v>
      </c>
      <c r="C35" s="76">
        <v>0</v>
      </c>
    </row>
    <row r="36" spans="1:3" x14ac:dyDescent="0.25">
      <c r="A36" s="61" t="s">
        <v>467</v>
      </c>
      <c r="B36" s="48" t="s">
        <v>376</v>
      </c>
      <c r="C36" s="76">
        <v>0</v>
      </c>
    </row>
    <row r="37" spans="1:3" x14ac:dyDescent="0.25">
      <c r="A37" s="61" t="s">
        <v>531</v>
      </c>
      <c r="B37" s="48" t="s">
        <v>575</v>
      </c>
      <c r="C37" s="76">
        <v>0</v>
      </c>
    </row>
    <row r="38" spans="1:3" x14ac:dyDescent="0.25">
      <c r="A38" s="61" t="s">
        <v>532</v>
      </c>
      <c r="B38" s="56" t="s">
        <v>468</v>
      </c>
      <c r="C38" s="78">
        <v>0</v>
      </c>
    </row>
    <row r="39" spans="1:3" x14ac:dyDescent="0.25">
      <c r="A39" s="49"/>
      <c r="B39" s="52"/>
      <c r="C39" s="53"/>
    </row>
    <row r="40" spans="1:3" x14ac:dyDescent="0.25">
      <c r="A40" s="54" t="s">
        <v>530</v>
      </c>
      <c r="B40" s="30"/>
      <c r="C40" s="71">
        <f>C6-C8+C31</f>
        <v>11304587.66</v>
      </c>
    </row>
    <row r="42" spans="1:3" ht="24" customHeight="1" x14ac:dyDescent="0.25">
      <c r="A42" s="184" t="s">
        <v>506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tabSelected="1" zoomScale="78" workbookViewId="0">
      <selection activeCell="C54" sqref="C54"/>
    </sheetView>
  </sheetViews>
  <sheetFormatPr baseColWidth="10" defaultColWidth="9.15234375" defaultRowHeight="10.3" x14ac:dyDescent="0.25"/>
  <cols>
    <col min="1" max="1" width="10" style="12" customWidth="1"/>
    <col min="2" max="2" width="68.53515625" style="12" bestFit="1" customWidth="1"/>
    <col min="3" max="3" width="17.4609375" style="12" bestFit="1" customWidth="1"/>
    <col min="4" max="5" width="23.69140625" style="12" bestFit="1" customWidth="1"/>
    <col min="6" max="6" width="19.23046875" style="12" customWidth="1"/>
    <col min="7" max="7" width="24.23046875" style="12" bestFit="1" customWidth="1"/>
    <col min="8" max="10" width="20.23046875" style="12" customWidth="1"/>
    <col min="11" max="16384" width="9.15234375" style="12"/>
  </cols>
  <sheetData>
    <row r="1" spans="1:10" ht="19" customHeight="1" x14ac:dyDescent="0.25">
      <c r="A1" s="162" t="s">
        <v>589</v>
      </c>
      <c r="B1" s="163"/>
      <c r="C1" s="163"/>
      <c r="D1" s="163"/>
      <c r="E1" s="163"/>
      <c r="F1" s="163"/>
      <c r="G1" s="10" t="s">
        <v>486</v>
      </c>
      <c r="H1" s="11">
        <v>2026</v>
      </c>
    </row>
    <row r="2" spans="1:10" ht="19" customHeight="1" x14ac:dyDescent="0.25">
      <c r="A2" s="162" t="s">
        <v>497</v>
      </c>
      <c r="B2" s="163"/>
      <c r="C2" s="163"/>
      <c r="D2" s="163"/>
      <c r="E2" s="163"/>
      <c r="F2" s="163"/>
      <c r="G2" s="10" t="s">
        <v>487</v>
      </c>
      <c r="H2" s="11" t="s">
        <v>489</v>
      </c>
    </row>
    <row r="3" spans="1:10" ht="19" customHeight="1" x14ac:dyDescent="0.25">
      <c r="A3" s="164" t="s">
        <v>590</v>
      </c>
      <c r="B3" s="165"/>
      <c r="C3" s="165"/>
      <c r="D3" s="165"/>
      <c r="E3" s="165"/>
      <c r="F3" s="165"/>
      <c r="G3" s="10" t="s">
        <v>488</v>
      </c>
      <c r="H3" s="11">
        <v>2</v>
      </c>
    </row>
    <row r="4" spans="1:10" x14ac:dyDescent="0.25">
      <c r="A4" s="164" t="str">
        <f>'Notas a los Edos Financieros'!A4</f>
        <v>(Cifras en Pesos)</v>
      </c>
      <c r="B4" s="165"/>
      <c r="C4" s="165"/>
      <c r="D4" s="165"/>
      <c r="E4" s="165"/>
      <c r="F4" s="165"/>
      <c r="G4" s="110"/>
      <c r="H4" s="110"/>
    </row>
    <row r="5" spans="1:10" x14ac:dyDescent="0.25">
      <c r="A5" s="166" t="s">
        <v>113</v>
      </c>
      <c r="B5" s="166"/>
      <c r="C5" s="166"/>
      <c r="D5" s="166"/>
      <c r="E5" s="166"/>
      <c r="F5" s="166"/>
      <c r="G5" s="166"/>
      <c r="H5" s="166"/>
    </row>
    <row r="8" spans="1:10" x14ac:dyDescent="0.25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5">
      <c r="A9" s="21">
        <v>7000</v>
      </c>
      <c r="B9" s="22" t="s">
        <v>78</v>
      </c>
    </row>
    <row r="10" spans="1:10" x14ac:dyDescent="0.25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5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5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5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5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5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5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5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5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5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5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5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5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5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5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5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5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5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5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5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5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5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5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5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5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5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5">
      <c r="C36" s="128"/>
      <c r="D36" s="128"/>
      <c r="E36" s="128"/>
      <c r="F36" s="128"/>
    </row>
    <row r="37" spans="1:6" s="22" customFormat="1" x14ac:dyDescent="0.25">
      <c r="A37" s="21">
        <v>8000</v>
      </c>
      <c r="B37" s="22" t="s">
        <v>579</v>
      </c>
    </row>
    <row r="38" spans="1:6" x14ac:dyDescent="0.25">
      <c r="C38" s="15"/>
      <c r="D38" s="15"/>
      <c r="E38" s="15"/>
      <c r="F38" s="15"/>
    </row>
    <row r="39" spans="1:6" x14ac:dyDescent="0.25">
      <c r="B39" s="161" t="s">
        <v>533</v>
      </c>
      <c r="C39" s="161"/>
      <c r="D39" s="15"/>
      <c r="E39" s="15"/>
      <c r="F39" s="15"/>
    </row>
    <row r="40" spans="1:6" x14ac:dyDescent="0.25">
      <c r="B40" s="107" t="s">
        <v>399</v>
      </c>
      <c r="C40" s="112">
        <f>H1</f>
        <v>2026</v>
      </c>
      <c r="D40" s="15"/>
      <c r="E40" s="15"/>
      <c r="F40" s="15"/>
    </row>
    <row r="41" spans="1:6" x14ac:dyDescent="0.25">
      <c r="A41" s="12">
        <v>8110</v>
      </c>
      <c r="B41" s="86" t="s">
        <v>52</v>
      </c>
      <c r="C41" s="73">
        <v>29474579.219999999</v>
      </c>
      <c r="D41" s="15"/>
      <c r="E41" s="15"/>
      <c r="F41" s="15"/>
    </row>
    <row r="42" spans="1:6" x14ac:dyDescent="0.25">
      <c r="A42" s="12">
        <v>8120</v>
      </c>
      <c r="B42" s="86" t="s">
        <v>51</v>
      </c>
      <c r="C42" s="73">
        <v>14220072.779999999</v>
      </c>
      <c r="D42" s="15"/>
      <c r="E42" s="15"/>
      <c r="F42" s="15"/>
    </row>
    <row r="43" spans="1:6" x14ac:dyDescent="0.25">
      <c r="A43" s="12">
        <v>8130</v>
      </c>
      <c r="B43" s="86" t="s">
        <v>50</v>
      </c>
      <c r="C43" s="73">
        <v>5528808.5999999996</v>
      </c>
      <c r="D43" s="15"/>
      <c r="E43" s="15"/>
      <c r="F43" s="15"/>
    </row>
    <row r="44" spans="1:6" x14ac:dyDescent="0.25">
      <c r="A44" s="12">
        <v>8140</v>
      </c>
      <c r="B44" s="86" t="s">
        <v>49</v>
      </c>
      <c r="C44" s="73">
        <v>20783315.039999999</v>
      </c>
      <c r="D44" s="15"/>
      <c r="E44" s="15"/>
      <c r="F44" s="15"/>
    </row>
    <row r="45" spans="1:6" x14ac:dyDescent="0.25">
      <c r="A45" s="12">
        <v>8150</v>
      </c>
      <c r="B45" s="86" t="s">
        <v>48</v>
      </c>
      <c r="C45" s="73">
        <v>20783315.039999999</v>
      </c>
      <c r="D45" s="15"/>
      <c r="E45" s="15"/>
      <c r="F45" s="15"/>
    </row>
    <row r="46" spans="1:6" x14ac:dyDescent="0.25">
      <c r="B46" s="108"/>
      <c r="C46" s="109"/>
      <c r="D46" s="15"/>
      <c r="E46" s="15"/>
      <c r="F46" s="15"/>
    </row>
    <row r="47" spans="1:6" x14ac:dyDescent="0.25">
      <c r="B47" s="114"/>
      <c r="C47" s="115"/>
      <c r="D47" s="15"/>
      <c r="E47" s="15"/>
      <c r="F47" s="15"/>
    </row>
    <row r="48" spans="1:6" x14ac:dyDescent="0.25">
      <c r="B48" s="161" t="s">
        <v>534</v>
      </c>
      <c r="C48" s="161"/>
    </row>
    <row r="49" spans="1:3" x14ac:dyDescent="0.25">
      <c r="B49" s="113" t="s">
        <v>399</v>
      </c>
      <c r="C49" s="112">
        <f>H1</f>
        <v>2026</v>
      </c>
    </row>
    <row r="50" spans="1:3" x14ac:dyDescent="0.25">
      <c r="A50" s="12">
        <v>8210</v>
      </c>
      <c r="B50" s="86" t="s">
        <v>47</v>
      </c>
      <c r="C50" s="142">
        <v>29474579.219999999</v>
      </c>
    </row>
    <row r="51" spans="1:3" x14ac:dyDescent="0.25">
      <c r="A51" s="12">
        <v>8220</v>
      </c>
      <c r="B51" s="86" t="s">
        <v>46</v>
      </c>
      <c r="C51" s="142">
        <v>17885984.300000001</v>
      </c>
    </row>
    <row r="52" spans="1:3" x14ac:dyDescent="0.25">
      <c r="A52" s="12">
        <v>8230</v>
      </c>
      <c r="B52" s="86" t="s">
        <v>576</v>
      </c>
      <c r="C52" s="142">
        <v>5528808.5999999996</v>
      </c>
    </row>
    <row r="53" spans="1:3" x14ac:dyDescent="0.25">
      <c r="A53" s="12">
        <v>8240</v>
      </c>
      <c r="B53" s="86" t="s">
        <v>45</v>
      </c>
      <c r="C53" s="142">
        <v>6623522.4500000002</v>
      </c>
    </row>
    <row r="54" spans="1:3" x14ac:dyDescent="0.25">
      <c r="A54" s="12">
        <v>8250</v>
      </c>
      <c r="B54" s="86" t="s">
        <v>44</v>
      </c>
      <c r="C54" s="142">
        <v>10493881.07</v>
      </c>
    </row>
    <row r="55" spans="1:3" x14ac:dyDescent="0.25">
      <c r="A55" s="12">
        <v>8260</v>
      </c>
      <c r="B55" s="86" t="s">
        <v>43</v>
      </c>
      <c r="C55" s="142">
        <v>0</v>
      </c>
    </row>
    <row r="56" spans="1:3" x14ac:dyDescent="0.25">
      <c r="A56" s="12">
        <v>8270</v>
      </c>
      <c r="B56" s="86" t="s">
        <v>42</v>
      </c>
      <c r="C56" s="142">
        <v>10493881.07</v>
      </c>
    </row>
    <row r="58" spans="1:3" x14ac:dyDescent="0.25">
      <c r="B58" s="4"/>
    </row>
    <row r="59" spans="1:3" x14ac:dyDescent="0.25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Sara Mendez</cp:lastModifiedBy>
  <cp:lastPrinted>2019-02-13T21:19:08Z</cp:lastPrinted>
  <dcterms:created xsi:type="dcterms:W3CDTF">2012-12-11T20:36:24Z</dcterms:created>
  <dcterms:modified xsi:type="dcterms:W3CDTF">2026-07-22T21:12:16Z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