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Sara Mendez\Documents\SEVAC-PUBLICACION-IMPLAN\SEVAC-2026-PUBLICACION-IMPLAN\2do-TRI-2026-IMPLAN\09-CONTENIDOPROGRAMATICO-0225\"/>
    </mc:Choice>
  </mc:AlternateContent>
  <xr:revisionPtr revIDLastSave="0" documentId="8_{14DAE4E2-1D1C-400B-9D3D-8B7B00566DCC}" xr6:coauthVersionLast="47" xr6:coauthVersionMax="47" xr10:uidLastSave="{00000000-0000-0000-0000-000000000000}"/>
  <bookViews>
    <workbookView xWindow="0" yWindow="1817" windowWidth="32914" windowHeight="16697"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5" l="1"/>
  <c r="H4" i="5"/>
  <c r="I4" i="5"/>
  <c r="J4" i="5"/>
  <c r="G5" i="5"/>
  <c r="F5" i="5"/>
  <c r="F4" i="5"/>
  <c r="G27" i="5" l="1"/>
  <c r="T27" i="5" s="1"/>
  <c r="M27" i="5"/>
  <c r="N27" i="5"/>
  <c r="U27" i="5"/>
  <c r="G14" i="5"/>
  <c r="G18" i="5"/>
  <c r="G19" i="5"/>
  <c r="G20" i="5"/>
  <c r="G21" i="5"/>
  <c r="G22" i="5"/>
  <c r="G23" i="5"/>
  <c r="G24" i="5"/>
  <c r="G25" i="5"/>
  <c r="G17" i="5"/>
  <c r="F16" i="5"/>
  <c r="G16" i="5" s="1"/>
  <c r="V16" i="5" s="1"/>
  <c r="J16" i="5"/>
  <c r="I16" i="5"/>
  <c r="H16" i="5"/>
  <c r="U16" i="5" s="1"/>
  <c r="F15" i="5"/>
  <c r="G15" i="5" s="1"/>
  <c r="V15" i="5" s="1"/>
  <c r="F14" i="5"/>
  <c r="F13" i="5"/>
  <c r="G13" i="5" s="1"/>
  <c r="V13" i="5" s="1"/>
  <c r="F12" i="5"/>
  <c r="G12" i="5" s="1"/>
  <c r="F11" i="5"/>
  <c r="G11" i="5" s="1"/>
  <c r="F10" i="5"/>
  <c r="G10" i="5" s="1"/>
  <c r="V10" i="5" s="1"/>
  <c r="F9" i="5"/>
  <c r="G9" i="5" s="1"/>
  <c r="F8" i="5"/>
  <c r="G8" i="5" s="1"/>
  <c r="J13" i="5"/>
  <c r="I13" i="5"/>
  <c r="H13" i="5"/>
  <c r="U13" i="5" s="1"/>
  <c r="J12" i="5"/>
  <c r="I12" i="5"/>
  <c r="H12" i="5"/>
  <c r="U12" i="5" s="1"/>
  <c r="J14" i="5"/>
  <c r="I14" i="5"/>
  <c r="H14" i="5"/>
  <c r="U14" i="5" s="1"/>
  <c r="V14" i="5"/>
  <c r="U15" i="5"/>
  <c r="J9" i="5"/>
  <c r="I9" i="5"/>
  <c r="H9" i="5"/>
  <c r="U9" i="5" s="1"/>
  <c r="J10" i="5"/>
  <c r="I10" i="5"/>
  <c r="H10" i="5"/>
  <c r="U10" i="5" s="1"/>
  <c r="F7" i="5"/>
  <c r="G7" i="5" s="1"/>
  <c r="V12" i="5" l="1"/>
  <c r="V27" i="5"/>
  <c r="V9" i="5"/>
  <c r="T16" i="5"/>
  <c r="T12" i="5"/>
  <c r="T13" i="5"/>
  <c r="T14" i="5"/>
  <c r="T9" i="5"/>
  <c r="T15" i="5"/>
  <c r="T10" i="5"/>
  <c r="V26" i="5" l="1"/>
  <c r="U26" i="5"/>
  <c r="T26" i="5"/>
  <c r="M26" i="5"/>
  <c r="V25" i="5"/>
  <c r="U25" i="5"/>
  <c r="T25" i="5"/>
  <c r="M25" i="5"/>
  <c r="V24" i="5"/>
  <c r="U24" i="5"/>
  <c r="T24" i="5"/>
  <c r="M24" i="5"/>
  <c r="V23" i="5"/>
  <c r="U23" i="5"/>
  <c r="T23" i="5"/>
  <c r="M23" i="5"/>
  <c r="V22" i="5"/>
  <c r="U22" i="5"/>
  <c r="T22" i="5"/>
  <c r="M22" i="5"/>
  <c r="V21" i="5"/>
  <c r="U21" i="5"/>
  <c r="T21" i="5"/>
  <c r="M21" i="5"/>
  <c r="V20" i="5"/>
  <c r="U20" i="5"/>
  <c r="T20" i="5"/>
  <c r="M20" i="5"/>
  <c r="V19" i="5"/>
  <c r="U19" i="5"/>
  <c r="T19" i="5"/>
  <c r="M19" i="5"/>
  <c r="V18" i="5"/>
  <c r="U18" i="5"/>
  <c r="T18" i="5"/>
  <c r="M18" i="5"/>
  <c r="V17" i="5"/>
  <c r="U17" i="5"/>
  <c r="T17" i="5"/>
  <c r="M17" i="5"/>
  <c r="J11" i="5"/>
  <c r="I11" i="5"/>
  <c r="H11" i="5"/>
  <c r="U11" i="5" s="1"/>
  <c r="V11" i="5"/>
  <c r="J8" i="5"/>
  <c r="I8" i="5"/>
  <c r="H8" i="5"/>
  <c r="U8" i="5" s="1"/>
  <c r="V8" i="5"/>
  <c r="J7" i="5"/>
  <c r="I7" i="5"/>
  <c r="H7" i="5"/>
  <c r="V7" i="5"/>
  <c r="J6" i="5"/>
  <c r="T6" i="5" s="1"/>
  <c r="I6" i="5"/>
  <c r="H6" i="5"/>
  <c r="U6" i="5" s="1"/>
  <c r="F6" i="5"/>
  <c r="G6" i="5" s="1"/>
  <c r="V4" i="5"/>
  <c r="J5" i="5" l="1"/>
  <c r="I5" i="5"/>
  <c r="U7" i="5"/>
  <c r="H5" i="5"/>
  <c r="U5" i="5" s="1"/>
  <c r="V6" i="5"/>
  <c r="T11" i="5"/>
  <c r="T8" i="5"/>
  <c r="T7" i="5"/>
  <c r="T4" i="5"/>
  <c r="U4" i="5"/>
  <c r="V5" i="5" l="1"/>
  <c r="T5" i="5"/>
</calcChain>
</file>

<file path=xl/sharedStrings.xml><?xml version="1.0" encoding="utf-8"?>
<sst xmlns="http://schemas.openxmlformats.org/spreadsheetml/2006/main" count="333" uniqueCount="165">
  <si>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</si>
  <si>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</si>
  <si>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</si>
  <si>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</si>
  <si>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</si>
  <si>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</si>
  <si>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</si>
  <si>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</si>
  <si>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</si>
  <si>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</si>
  <si>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</si>
  <si>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</si>
  <si>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</si>
  <si>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</si>
  <si>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</si>
  <si>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</si>
  <si>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</si>
  <si>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</si>
  <si>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</si>
  <si>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</si>
  <si>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</si>
  <si>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</si>
  <si>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</si>
  <si>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</si>
  <si>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</si>
  <si>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</si>
  <si>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</si>
  <si>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</si>
  <si>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</si>
  <si>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</si>
  <si>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</si>
  <si>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</si>
  <si>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</si>
  <si>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</si>
  <si>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</si>
  <si>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</si>
  <si>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</si>
  <si>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</si>
  <si>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</si>
  <si>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</si>
  <si>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</si>
  <si>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</si>
  <si>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</si>
  <si>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</si>
  <si>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</si>
  <si>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</si>
  <si>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</si>
  <si>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</si>
  <si>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</si>
  <si>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</si>
  <si>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</si>
  <si>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</si>
  <si>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</si>
  <si>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</si>
  <si>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</si>
  <si>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</si>
  <si>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</si>
  <si>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</si>
  <si>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</si>
  <si>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</si>
  <si>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</si>
  <si>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</si>
  <si>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</si>
  <si>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</si>
  <si>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</si>
  <si>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</si>
  <si>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</si>
  <si>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</si>
  <si>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</si>
  <si>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</si>
  <si>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</si>
  <si>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</si>
  <si>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</si>
  <si>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</si>
  <si>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</si>
  <si>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</si>
  <si>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</si>
  <si>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</si>
  <si>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</si>
  <si>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</si>
  <si>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</si>
  <si>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</si>
  <si>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</si>
  <si>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P.</t>
  </si>
  <si>
    <t>PLANEACION IRAPUATO</t>
  </si>
  <si>
    <t>si</t>
  </si>
  <si>
    <t>PGR</t>
  </si>
  <si>
    <t>PLANEACION INCLUYENTE, PARTICIPACION CIUDADANA</t>
  </si>
  <si>
    <t>%</t>
  </si>
  <si>
    <t>fin</t>
  </si>
  <si>
    <t xml:space="preserve">Contribuir  a superar los estándares de sustentabilidad del municipio mediante la  adecuada operación, administración e implementación </t>
  </si>
  <si>
    <t>Indice de Competitividad urbana (IMCO), entre las ciudades mayores a 500 mil habitantes a 1 millon de habitantes</t>
  </si>
  <si>
    <r>
      <t xml:space="preserve">Puntos </t>
    </r>
    <r>
      <rPr>
        <b/>
        <sz val="9"/>
        <rFont val="Calibri"/>
        <family val="2"/>
      </rPr>
      <t>≥</t>
    </r>
  </si>
  <si>
    <t xml:space="preserve">≥ al puntaje 46.39 del Índice de Competitividad urbana (IMCO), entre las ciudades mayores a 500 mil habitantes a 1 millón de habitantes    </t>
  </si>
  <si>
    <t>Proposito</t>
  </si>
  <si>
    <t xml:space="preserve">Sistema de Planeación del Municipio de Irapuato opera, se administra y se implementa satisfactoriamente. </t>
  </si>
  <si>
    <t>Porcentaje de cumplimiento  de la operación, administración e implementación del Sistema Municipal de Planeación</t>
  </si>
  <si>
    <t>Porcentaje</t>
  </si>
  <si>
    <t xml:space="preserve">%OAI_SIMUPLAN=(IAI*0.50)+(IGAIM*0.50)
Donde:
%OAI_SIMUPLAN: Porcentaje de cumplimiento  de la operación, administración e implementación del Sistema Municipal de Planeación
%AI: Porcentaje de aplicación de instrumentos de planeación municipal
%GAIM: Porcentaje de Cumplimiento  de la Gestión Administrativa del IMPLAN </t>
  </si>
  <si>
    <t>Componente C5</t>
  </si>
  <si>
    <t>Instrumentos de planeación municipal aplicados.</t>
  </si>
  <si>
    <t>Porcentaje de aplicación de instrumentos de planeación municipal</t>
  </si>
  <si>
    <t>Componente</t>
  </si>
  <si>
    <t>porcentaje</t>
  </si>
  <si>
    <t xml:space="preserve">%AI = (PBRalin / PBRtotal) *100
Donde:
%AI: Porcentaje de aplicación de instrumentos de planeación municipal
PBRalin: PBRs de la Administración Pública Municipal alineados a los instrumentos de planeación
PBRtotal: Total de PBRs de la Administración Pública Municipal </t>
  </si>
  <si>
    <t>Componente C6</t>
  </si>
  <si>
    <t>Instrumentos de planeación municipal monitoreados y evaluados</t>
  </si>
  <si>
    <t>Porcentaje de  Monitoreo  y Evaluación de los Instrumentos de Planeación Municipal</t>
  </si>
  <si>
    <t xml:space="preserve">%IE=(NIe/NIp)*100
%IE: Porcentaje de  Monitoreo  y Evaluación de los Instrumentos de Planeación Municipal
NIe: Numero de indicadores monitoreados de los instrumento de planeación 
NIp: Número  total de indicadores publicados en los instrumentos de planeación </t>
  </si>
  <si>
    <t>Componente C7</t>
  </si>
  <si>
    <t xml:space="preserve">Ciudadanía y COPLADEMI en el Sistema Municipal de Planeación involucrados </t>
  </si>
  <si>
    <t>Porcentaje de participación social en el Proceso de Planeación</t>
  </si>
  <si>
    <t xml:space="preserve">%PS=(EPS/EPP)*100
%PS= Porcentaje de participación social en el Proceso de Planeación
EPS= Etapas del Proceso de Planeación con Participación Social
EPP=Etapas del Proceso de Planeación (Planeación, Programación, Monitoreo, Evaluación) </t>
  </si>
  <si>
    <t>Componente C8</t>
  </si>
  <si>
    <t>Planeación organizacional del IMPLAN fortalecida.</t>
  </si>
  <si>
    <t xml:space="preserve">Porcentaje de Cumplimiento  de la Gestión Administrativa del IMPLAN </t>
  </si>
  <si>
    <t>%GAIM=(IOI*0.50)+(ITRF*0.50)
%GAIM= Porcentaje de Cumplimiento  de la Gestión Administrativa del IMPLAN 
%OI  = Porcentaje de Cumplimiento  de operación del IMPLAN
%TRF = Porcentaje de cumplimiento de Transparencia y Recursos Financieros</t>
  </si>
  <si>
    <t>Actividad</t>
  </si>
  <si>
    <t>Porcentaje de instrumentos normativos actualizados</t>
  </si>
  <si>
    <t>%IPda = (IPda / IPn) *100
Donde:
%IPda: Porcentaje de Instrumentos de Planeación Normativos actualizados
IPda: Número de Instrumentos de Planeación actualizados en el año 2023
IP: Número de instrumentos de Planeación que requieren actualización</t>
  </si>
  <si>
    <t xml:space="preserve">Porcentaje de Cumplimiento de procesos de asistencia técnica, monitoreo y capacitación relacionado con la infraestructura y software de SICAMI en las 23 dependencias y entidades, </t>
  </si>
  <si>
    <t>Pat_SICAMI = (NoSICAMI2023 / NoSICAMI2023Prog)*100
Donde:
Pat_SICAMI: Porcentaje de cumplimiento de  procesos de asistencia técnica, monitoreo y capacitación relacionado con la infraestructura y software de SICAMI en las 28 dependencias y entidades.
NoSICAMI2023: Número de procesos realizados de asistencia técnica que ofrece el implan relacionado con SICAMI  en cada área de la Administración Publica Municipal
NoSICAMI2023Prog: Número de procesos  programados de asistencia técnica que ofreció el implan relacionado con SICAMI  en cada área de la Administración Publica Municipal</t>
  </si>
  <si>
    <t>Implementacion y Consolidacion Modulo Digital de Indicadores del Sistema de Planeacion Municipal</t>
  </si>
  <si>
    <t xml:space="preserve">%SI = (SI_REAL / SI_PROGRAMADO)*100
Donde:
%SI: Porcentaje de Cumplimiento de ña Implementación y Consolidación Módulo Digital de Indicadores del Sistema de Planeación Municipal
SI_REAL:  Avance real  de consolidación del Modulo Digital de Indicadores 
SI_PROGRAMADO: Avance programado  de consolidación del Modulo Digital de Indicadores </t>
  </si>
  <si>
    <t>Porcentaje de dictámenes y opiniones técnicas armonizados con los Instrumentos de Planeación</t>
  </si>
  <si>
    <t xml:space="preserve">%DC_IP= (SAt/SR) *100
%DC_IP= Porcentaje de dictámenes armonizados con Instrumentos de Planeación 
SAt= Solicitudes atendidas por el IMPLAN armonizados y congruentes con los instrumentos de planeación 
SR= Solicitudes recibidas. </t>
  </si>
  <si>
    <t xml:space="preserve">%PC = (AR/AP)*100
Donde: 
%PC: Porcentaje de participación ciudadana en el proceso de planeación
AR: Acciones realizadas para la participación ciudadana  en procesos de monitoreo, evaluación y seguimiento de los instrumentos de planeación. 
AP:  Acciones programadas para la participación ciudadana  en procesos de monitoreo, evaluación y seguimiento de los instrumentos de planeación, lo que representa 5 acciones. </t>
  </si>
  <si>
    <t>Porcentaje de instrumentos de planeación validados por el COPLADEMI.</t>
  </si>
  <si>
    <t>P_IPVAL= (Número de instrumentos aprobados por el COPLADEMI en 2022  /número Instrumentos presentados ante el COPLADEMI en el año 2022)  *100</t>
  </si>
  <si>
    <t>Porcentaje de avance en la implementacion en la estrategia de difusion de los instrumentos de Planeacion</t>
  </si>
  <si>
    <t>% de implementación de estrategia de difusión = (avance de la implementación de la estrategia/ avance programado )  *100
AP = (4 boletines anuales * 0.4) + (100% instrumentos publicados pagina web *0.3)+ (visitas pagina web anuales igual o mayor a 4000 *0.3)</t>
  </si>
  <si>
    <t>Vinc = (Vinc2023 realizadas / Vinc2023 Programadas)*100
Donde:
Vinc: Porcentaje de cumplimiento de  acciones de vinculación de los instrumentos de planeación con los organismos intermedios y las instituciones educativas
Vinc2023 realizadas: Número de acciones de vinculación de los instrumentos de planeación con los organismos intermedios y las instituciones educativas llevadas a cabo en el presente año
Vinc2023 Programadas: Número de acciones de vinculación programadas de los instrumentos de planeación con los organismos intermedios y las instituciones educativas</t>
  </si>
  <si>
    <t>Índice de operación del IMPLAN</t>
  </si>
  <si>
    <t>Porcentaje de incremento</t>
  </si>
  <si>
    <t>%OI (Porcentaje de Cumplimiento  de operación del IMPLAN) = ((CP * 0.5) + (RH * 0.5)) * 100
CP= Cuenta Pública = (# informes cumplidos/# informes requeridos por normatividad)
RH= Manejo de Recursos Humanos = (Gestión de Nómina*0.4)+(Gestión de incidencias*0.3)+(Gestión de asistencias*0.3)</t>
  </si>
  <si>
    <t xml:space="preserve">Porcentaje de capacitaciones recibidas por integrantes del Cuerpo tecnico del Instituto </t>
  </si>
  <si>
    <t>Porcentaje de capacitaciones recibidas = ( capacitaciones recibidas en el año 2023 /  capacitaciones programadas  en el año 2023 )  *100</t>
  </si>
  <si>
    <t>SERVICIOS PERSONALES</t>
  </si>
  <si>
    <t>Capitulo 1000</t>
  </si>
  <si>
    <t>Programa opertativo anual IMPLAN</t>
  </si>
  <si>
    <t>P20020101</t>
  </si>
  <si>
    <t>PE71. Presupuesto Participativo Planeación participativa consolidada</t>
  </si>
  <si>
    <t>P10710101</t>
  </si>
  <si>
    <t>PE64.-Tren de Pasajeros y Carga Realización de un análisis técnico y de impacto para seleccionar el trazo más adecuado para el libramiento ferroviario.</t>
  </si>
  <si>
    <t>K10640101</t>
  </si>
  <si>
    <t>PE62.-Foro Urbano Sostenible Foro Urbano</t>
  </si>
  <si>
    <t>P10620101</t>
  </si>
  <si>
    <t xml:space="preserve"> PE61. Sistema de Parques Consolidación del Parque Irekua, Sistemas de Parques Irekua</t>
  </si>
  <si>
    <t>K10610301</t>
  </si>
  <si>
    <t xml:space="preserve"> PE54. Vivienda. Actualización del Programa Municipal de Vivienda</t>
  </si>
  <si>
    <t>K10540701</t>
  </si>
  <si>
    <t xml:space="preserve"> PE37. Accesibilidad universal en obras y equipamientos urbanos Fomento a la colaboración entre empresas locales de diversos sectores económicos-Manual de accesibilidad desarrollado</t>
  </si>
  <si>
    <t>K10370101</t>
  </si>
  <si>
    <t xml:space="preserve"> PE30. Alianza Gran Bajío Colaboración entre empresas locales de diversos sectores económicos fortalecida</t>
  </si>
  <si>
    <t>P10300101</t>
  </si>
  <si>
    <t xml:space="preserve"> PE07. Irapuato Tu HuellaGeneración de estrategias, lineamientos y políticas para fortalecer el sentido de pertenencia </t>
  </si>
  <si>
    <t>P10070101</t>
  </si>
  <si>
    <t>PE03. Patrimonio Histórico Plan control de riesgos y catlaogos de inmuebes de patrimonio cultural de la zona centro</t>
  </si>
  <si>
    <t>E10030402</t>
  </si>
  <si>
    <t>P0003</t>
  </si>
  <si>
    <t>Aprobado</t>
  </si>
  <si>
    <t>Devengado</t>
  </si>
  <si>
    <t>Ejercido</t>
  </si>
  <si>
    <t>Pagado</t>
  </si>
  <si>
    <t>INSTITUTO MUNICIPAL DE PLANEACIÓN DE IRAPUATO, GTO.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</si>
</sst>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20" x14ac:knownFonts="1">
    <font>
      <sz val="8"/>
      <color theme="1"/>
      <name val="Arial"/>
      <family val="2"/>
    </font>
    <font>
      <sz val="11"/>
      <color theme="1"/>
      <name val="Calibri"/>
      <family val="2"/>
      <scheme val="minor"/>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b/>
      <sz val="9"/>
      <name val="Calibri"/>
      <family val="2"/>
    </font>
    <font>
      <sz val="9"/>
      <name val="Calibri"/>
      <family val="2"/>
      <scheme val="minor"/>
    </font>
    <font>
      <b/>
      <sz val="11"/>
      <name val="Calibri"/>
      <family val="2"/>
      <scheme val="minor"/>
    </font>
    <font>
      <sz val="11"/>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right/>
      <top/>
      <bottom style="thin">
        <color indexed="64"/>
      </bottom>
      <diagonal/>
    </border>
    <border>
      <left/>
      <right/>
      <top style="hair">
        <color auto="1"/>
      </top>
      <bottom style="hair">
        <color auto="1"/>
      </bottom>
      <diagonal/>
    </border>
  </borders>
  <cellStyleXfs count="28">
    <xf numFmtId="0" fontId="0" fillId="0" borderId="0"/>
    <xf numFmtId="164" fontId="3"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9" fontId="15" fillId="0" borderId="0" applyFont="0" applyFill="0" applyBorder="0" applyAlignment="0" applyProtection="0"/>
    <xf numFmtId="0" fontId="2"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xf numFmtId="0" fontId="1" fillId="0" borderId="0"/>
  </cellStyleXfs>
  <cellXfs count="75">
    <xf numFmtId="0" fontId="0" fillId="0" borderId="0" xfId="0"/>
    <xf numFmtId="0" fontId="8" fillId="0" borderId="0" xfId="0" applyFont="1" applyAlignment="1">
      <alignment horizontal="justify" vertical="top" wrapText="1"/>
    </xf>
    <xf numFmtId="0" fontId="7" fillId="2" borderId="0" xfId="8" applyFont="1" applyFill="1" applyAlignment="1">
      <alignment horizontal="justify" vertical="top" wrapText="1"/>
    </xf>
    <xf numFmtId="0" fontId="9" fillId="0" borderId="0" xfId="0" applyFont="1" applyAlignment="1">
      <alignment horizontal="justify" vertical="top" wrapText="1"/>
    </xf>
    <xf numFmtId="0" fontId="7" fillId="3" borderId="0" xfId="8" applyFont="1" applyFill="1" applyAlignment="1">
      <alignment horizontal="justify" vertical="top" wrapText="1"/>
    </xf>
    <xf numFmtId="0" fontId="11" fillId="0" borderId="0" xfId="0" applyFont="1" applyAlignment="1">
      <alignment horizontal="center" vertical="center" wrapText="1"/>
    </xf>
    <xf numFmtId="0" fontId="11"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3" fillId="0" borderId="0" xfId="0" applyFont="1" applyAlignment="1">
      <alignment horizontal="center" vertical="top"/>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7" borderId="1" xfId="16" applyFont="1" applyFill="1" applyBorder="1" applyAlignment="1">
      <alignment horizontal="center" vertical="center" wrapText="1"/>
    </xf>
    <xf numFmtId="0" fontId="5" fillId="5" borderId="3" xfId="0" applyFont="1" applyFill="1" applyBorder="1" applyAlignment="1">
      <alignment horizontal="centerContinuous"/>
    </xf>
    <xf numFmtId="0" fontId="5" fillId="4" borderId="3" xfId="0" applyFont="1" applyFill="1" applyBorder="1" applyAlignment="1">
      <alignment horizontal="centerContinuous" vertical="center" wrapText="1"/>
    </xf>
    <xf numFmtId="0" fontId="5" fillId="7" borderId="3" xfId="0" applyFont="1" applyFill="1" applyBorder="1" applyAlignment="1">
      <alignment horizontal="centerContinuous" wrapText="1"/>
    </xf>
    <xf numFmtId="0" fontId="5" fillId="9" borderId="0" xfId="16" applyFont="1" applyFill="1" applyAlignment="1">
      <alignment horizontal="centerContinuous" vertical="center" wrapText="1"/>
    </xf>
    <xf numFmtId="0" fontId="5" fillId="9" borderId="2" xfId="16" applyFont="1" applyFill="1" applyBorder="1" applyAlignment="1">
      <alignment horizontal="center" vertical="center" wrapText="1"/>
    </xf>
    <xf numFmtId="0" fontId="5" fillId="9" borderId="1" xfId="16" applyFont="1" applyFill="1" applyBorder="1" applyAlignment="1">
      <alignment horizontal="center" vertical="center" wrapText="1"/>
    </xf>
    <xf numFmtId="0" fontId="5"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2"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49" fontId="0" fillId="0" borderId="0" xfId="0" applyNumberFormat="1" applyAlignment="1">
      <alignment horizontal="left"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pplyProtection="1">
      <alignment horizontal="center" vertical="center"/>
      <protection locked="0"/>
    </xf>
    <xf numFmtId="0" fontId="0" fillId="0" borderId="6" xfId="0" applyBorder="1" applyAlignment="1" applyProtection="1">
      <alignment vertical="center"/>
      <protection locked="0"/>
    </xf>
    <xf numFmtId="4" fontId="0" fillId="0" borderId="6" xfId="0" applyNumberFormat="1" applyBorder="1" applyAlignment="1" applyProtection="1">
      <alignment vertical="center"/>
      <protection locked="0"/>
    </xf>
    <xf numFmtId="0" fontId="11" fillId="0" borderId="6" xfId="0" applyFont="1" applyBorder="1" applyAlignment="1" applyProtection="1">
      <alignment horizontal="center" vertical="center" wrapText="1"/>
      <protection locked="0"/>
    </xf>
    <xf numFmtId="0" fontId="11" fillId="0" borderId="6" xfId="0" applyFont="1" applyBorder="1" applyAlignment="1">
      <alignment horizontal="center" vertical="center"/>
    </xf>
    <xf numFmtId="0" fontId="11" fillId="0" borderId="0" xfId="0" applyFont="1" applyAlignment="1" applyProtection="1">
      <alignment horizontal="center" vertical="center"/>
      <protection locked="0"/>
    </xf>
    <xf numFmtId="9" fontId="0" fillId="0" borderId="6" xfId="17" applyFont="1" applyBorder="1" applyAlignment="1" applyProtection="1">
      <alignment vertical="center"/>
      <protection locked="0"/>
    </xf>
    <xf numFmtId="0" fontId="0" fillId="0" borderId="0" xfId="0" applyAlignment="1">
      <alignment horizontal="center" vertical="center" wrapText="1"/>
    </xf>
    <xf numFmtId="0" fontId="0" fillId="0" borderId="0" xfId="0" applyAlignment="1" applyProtection="1">
      <alignment vertical="center"/>
      <protection locked="0"/>
    </xf>
    <xf numFmtId="4" fontId="0" fillId="0" borderId="0" xfId="0" applyNumberFormat="1" applyAlignment="1" applyProtection="1">
      <alignment vertical="center"/>
      <protection locked="0"/>
    </xf>
    <xf numFmtId="0" fontId="11" fillId="0" borderId="0" xfId="0" applyFont="1" applyAlignment="1" applyProtection="1">
      <alignment horizontal="center" vertical="center" wrapText="1"/>
      <protection locked="0"/>
    </xf>
    <xf numFmtId="0" fontId="11" fillId="0" borderId="0" xfId="0" applyFont="1" applyAlignment="1">
      <alignment horizontal="center" vertical="center"/>
    </xf>
    <xf numFmtId="2" fontId="0" fillId="0" borderId="0" xfId="17" applyNumberFormat="1" applyFont="1" applyBorder="1" applyAlignment="1" applyProtection="1">
      <alignment vertical="center"/>
      <protection locked="0"/>
    </xf>
    <xf numFmtId="9" fontId="0" fillId="0" borderId="0" xfId="17" applyFont="1" applyBorder="1" applyAlignment="1" applyProtection="1">
      <alignment vertical="center"/>
      <protection locked="0"/>
    </xf>
    <xf numFmtId="4" fontId="0" fillId="0" borderId="0" xfId="0" applyNumberFormat="1" applyAlignment="1">
      <alignment horizontal="center" vertical="center"/>
    </xf>
    <xf numFmtId="4" fontId="0" fillId="0" borderId="0" xfId="0" applyNumberFormat="1" applyAlignment="1">
      <alignment vertical="center"/>
    </xf>
    <xf numFmtId="4" fontId="0" fillId="0" borderId="7" xfId="0" applyNumberFormat="1" applyBorder="1" applyAlignment="1" applyProtection="1">
      <alignment vertical="center"/>
      <protection locked="0"/>
    </xf>
    <xf numFmtId="4" fontId="11" fillId="0" borderId="0" xfId="0" applyNumberFormat="1" applyFont="1" applyAlignment="1" applyProtection="1">
      <alignment vertical="center" wrapText="1"/>
      <protection locked="0"/>
    </xf>
    <xf numFmtId="0" fontId="11" fillId="10" borderId="0" xfId="0" applyFont="1" applyFill="1" applyAlignment="1" applyProtection="1">
      <alignment horizontal="center" vertical="center" wrapText="1"/>
      <protection locked="0"/>
    </xf>
    <xf numFmtId="0" fontId="17" fillId="11" borderId="0" xfId="18" applyFont="1" applyFill="1" applyAlignment="1">
      <alignment horizontal="center" vertical="center" wrapText="1"/>
    </xf>
    <xf numFmtId="0" fontId="0" fillId="0" borderId="0" xfId="0" applyAlignment="1">
      <alignment horizontal="center" vertical="top"/>
    </xf>
    <xf numFmtId="0" fontId="0" fillId="0" borderId="0" xfId="0" applyAlignment="1" applyProtection="1">
      <alignment horizontal="center" vertical="top"/>
      <protection locked="0"/>
    </xf>
    <xf numFmtId="0" fontId="0" fillId="0" borderId="0" xfId="0" applyProtection="1">
      <protection locked="0"/>
    </xf>
    <xf numFmtId="0" fontId="19" fillId="0" borderId="8" xfId="0" applyFont="1" applyBorder="1" applyAlignment="1">
      <alignment horizontal="left" vertical="center"/>
    </xf>
    <xf numFmtId="4" fontId="0" fillId="0" borderId="0" xfId="0" applyNumberFormat="1" applyAlignment="1" applyProtection="1">
      <alignment horizontal="center" vertical="top"/>
      <protection locked="0"/>
    </xf>
    <xf numFmtId="4" fontId="0" fillId="0" borderId="0" xfId="0" applyNumberFormat="1" applyProtection="1">
      <protection locked="0"/>
    </xf>
    <xf numFmtId="0" fontId="0" fillId="12" borderId="0" xfId="0" applyFill="1" applyAlignment="1">
      <alignment horizontal="center" vertical="center"/>
    </xf>
    <xf numFmtId="0" fontId="0" fillId="12" borderId="0" xfId="0" applyFill="1" applyAlignment="1" applyProtection="1">
      <alignment horizontal="center" vertical="center"/>
      <protection locked="0"/>
    </xf>
    <xf numFmtId="0" fontId="18" fillId="12" borderId="0" xfId="0" applyFont="1" applyFill="1" applyAlignment="1">
      <alignment horizontal="left" vertical="center" wrapText="1"/>
    </xf>
    <xf numFmtId="0" fontId="0" fillId="12" borderId="0" xfId="0" applyFill="1" applyAlignment="1" applyProtection="1">
      <alignment vertical="center"/>
      <protection locked="0"/>
    </xf>
    <xf numFmtId="4" fontId="0" fillId="12" borderId="0" xfId="0" applyNumberFormat="1" applyFill="1" applyAlignment="1">
      <alignment horizontal="center" vertical="center"/>
    </xf>
    <xf numFmtId="4" fontId="0" fillId="12" borderId="0" xfId="0" applyNumberFormat="1" applyFill="1" applyAlignment="1">
      <alignment vertical="center"/>
    </xf>
    <xf numFmtId="4" fontId="0" fillId="12" borderId="0" xfId="0" applyNumberFormat="1" applyFill="1" applyAlignment="1" applyProtection="1">
      <alignment vertical="center"/>
      <protection locked="0"/>
    </xf>
    <xf numFmtId="4" fontId="0" fillId="12" borderId="7" xfId="0" applyNumberFormat="1" applyFill="1" applyBorder="1" applyAlignment="1" applyProtection="1">
      <alignment vertical="center"/>
      <protection locked="0"/>
    </xf>
    <xf numFmtId="0" fontId="11" fillId="12" borderId="0" xfId="0" applyFont="1" applyFill="1" applyAlignment="1">
      <alignment horizontal="center" vertical="center" wrapText="1"/>
    </xf>
    <xf numFmtId="0" fontId="11" fillId="12" borderId="0" xfId="0" applyFont="1" applyFill="1" applyAlignment="1" applyProtection="1">
      <alignment horizontal="center" vertical="center" wrapText="1"/>
      <protection locked="0"/>
    </xf>
    <xf numFmtId="0" fontId="11" fillId="12" borderId="0" xfId="0" applyFont="1" applyFill="1" applyAlignment="1">
      <alignment horizontal="center" vertical="center"/>
    </xf>
    <xf numFmtId="9" fontId="0" fillId="12" borderId="0" xfId="17" applyFont="1" applyFill="1" applyBorder="1" applyAlignment="1" applyProtection="1">
      <alignment vertical="center"/>
      <protection locked="0"/>
    </xf>
    <xf numFmtId="0" fontId="18" fillId="10" borderId="0" xfId="0" applyFont="1" applyFill="1" applyAlignment="1">
      <alignment horizontal="left" vertical="center" wrapText="1"/>
    </xf>
    <xf numFmtId="0" fontId="0" fillId="10" borderId="0" xfId="0" applyFill="1" applyAlignment="1" applyProtection="1">
      <alignment horizontal="center" vertical="center" wrapText="1"/>
      <protection locked="0"/>
    </xf>
    <xf numFmtId="4" fontId="5" fillId="6" borderId="1" xfId="16" applyNumberFormat="1" applyFont="1" applyFill="1" applyBorder="1" applyAlignment="1">
      <alignment horizontal="center" vertical="center" wrapText="1"/>
    </xf>
    <xf numFmtId="0" fontId="5" fillId="6" borderId="1" xfId="16" applyFont="1" applyFill="1" applyBorder="1" applyAlignment="1">
      <alignment horizontal="center" vertical="center" wrapText="1"/>
    </xf>
    <xf numFmtId="0" fontId="10" fillId="8" borderId="4" xfId="8" applyFont="1" applyFill="1" applyBorder="1" applyAlignment="1" applyProtection="1">
      <alignment horizontal="center" vertical="center" wrapText="1"/>
      <protection locked="0"/>
    </xf>
    <xf numFmtId="0" fontId="10" fillId="8" borderId="5" xfId="8" applyFont="1" applyFill="1" applyBorder="1" applyAlignment="1" applyProtection="1">
      <alignment horizontal="center" vertical="center" wrapText="1"/>
      <protection locked="0"/>
    </xf>
    <xf numFmtId="0" fontId="10" fillId="8" borderId="2" xfId="8" applyFont="1" applyFill="1" applyBorder="1" applyAlignment="1" applyProtection="1">
      <alignment horizontal="center" vertical="center" wrapText="1"/>
      <protection locked="0"/>
    </xf>
  </cellXfs>
  <cellStyles count="28">
    <cellStyle name="Euro" xfId="1" xr:uid="{00000000-0005-0000-0000-000000000000}"/>
    <cellStyle name="Millares 2" xfId="2" xr:uid="{00000000-0005-0000-0000-000001000000}"/>
    <cellStyle name="Millares 2 2" xfId="3" xr:uid="{00000000-0005-0000-0000-000002000000}"/>
    <cellStyle name="Millares 2 2 2" xfId="20" xr:uid="{47A60CFD-938B-4276-893F-50F152261B42}"/>
    <cellStyle name="Millares 2 3" xfId="4" xr:uid="{00000000-0005-0000-0000-000003000000}"/>
    <cellStyle name="Millares 2 3 2" xfId="21" xr:uid="{09938ADB-EB5B-4064-8F19-75213199388D}"/>
    <cellStyle name="Millares 2 4" xfId="19" xr:uid="{3D0BC11A-CE12-4829-859F-F148DEC1979B}"/>
    <cellStyle name="Millares 3" xfId="5" xr:uid="{00000000-0005-0000-0000-000004000000}"/>
    <cellStyle name="Millares 3 2" xfId="22" xr:uid="{602625DF-5575-4FFE-9CFA-48C53F80C315}"/>
    <cellStyle name="Moneda 2" xfId="6" xr:uid="{00000000-0005-0000-0000-000005000000}"/>
    <cellStyle name="Moneda 2 2" xfId="23" xr:uid="{EF0AB81D-D3C4-4A19-988F-339B52D5EA61}"/>
    <cellStyle name="Normal" xfId="0" builtinId="0"/>
    <cellStyle name="Normal 12" xfId="18" xr:uid="{3A21E0C0-D092-4E39-A927-42DA8F842B02}"/>
    <cellStyle name="Normal 2" xfId="7" xr:uid="{00000000-0005-0000-0000-000007000000}"/>
    <cellStyle name="Normal 2 2" xfId="8" xr:uid="{00000000-0005-0000-0000-000008000000}"/>
    <cellStyle name="Normal 2 3" xfId="24" xr:uid="{947C4692-17BA-49D3-A7F8-D34FA499B9DC}"/>
    <cellStyle name="Normal 3" xfId="9" xr:uid="{00000000-0005-0000-0000-000009000000}"/>
    <cellStyle name="Normal 3 2" xfId="25" xr:uid="{AEE46C4F-0AF1-4206-8D65-EC86C4EF4147}"/>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7" xr:uid="{C43793FC-B8C5-4CE1-BB87-85F8F7BFC145}"/>
    <cellStyle name="Normal 6 3" xfId="26" xr:uid="{EE40953D-B4D3-40B7-801A-06184B2FF967}"/>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605117</xdr:colOff>
      <xdr:row>28</xdr:row>
      <xdr:rowOff>56029</xdr:rowOff>
    </xdr:from>
    <xdr:to>
      <xdr:col>2</xdr:col>
      <xdr:colOff>1917887</xdr:colOff>
      <xdr:row>32</xdr:row>
      <xdr:rowOff>115046</xdr:rowOff>
    </xdr:to>
    <xdr:sp macro="" textlink="">
      <xdr:nvSpPr>
        <xdr:cNvPr id="2" name="9 CuadroTexto">
          <a:extLst>
            <a:ext uri="{FF2B5EF4-FFF2-40B4-BE49-F238E27FC236}">
              <a16:creationId xmlns:a16="http://schemas.microsoft.com/office/drawing/2014/main" id="{1D48B60F-B4C8-4A13-B1B7-75F8DB23B656}"/>
            </a:ext>
          </a:extLst>
        </xdr:cNvPr>
        <xdr:cNvSpPr txBox="1"/>
      </xdr:nvSpPr>
      <xdr:spPr>
        <a:xfrm>
          <a:off x="1742674" y="24048143"/>
          <a:ext cx="2150970" cy="5815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prstClr val="black"/>
              </a:solidFill>
              <a:effectLst/>
              <a:uLnTx/>
              <a:uFillTx/>
              <a:latin typeface="Arial" pitchFamily="34" charset="0"/>
              <a:ea typeface="+mn-ea"/>
              <a:cs typeface="Arial" pitchFamily="34" charset="0"/>
            </a:rPr>
            <a:t>Coordinador Administrativo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prstClr val="black"/>
              </a:solidFill>
              <a:effectLst/>
              <a:uLnTx/>
              <a:uFillTx/>
              <a:latin typeface="Arial" pitchFamily="34" charset="0"/>
              <a:ea typeface="+mn-ea"/>
              <a:cs typeface="Arial" pitchFamily="34" charset="0"/>
            </a:rPr>
            <a:t>Sara Gabriela Mendez Ramírez </a:t>
          </a:r>
          <a:endParaRPr kumimoji="0" lang="es-MX" sz="1000" b="0" i="0"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prstClr val="black"/>
            </a:solidFill>
            <a:effectLst/>
            <a:uLnTx/>
            <a:uFillTx/>
            <a:latin typeface="Arial" pitchFamily="34" charset="0"/>
            <a:ea typeface="+mn-ea"/>
            <a:cs typeface="Arial" pitchFamily="34" charset="0"/>
          </a:endParaRPr>
        </a:p>
      </xdr:txBody>
    </xdr:sp>
    <xdr:clientData/>
  </xdr:twoCellAnchor>
  <xdr:twoCellAnchor>
    <xdr:from>
      <xdr:col>11</xdr:col>
      <xdr:colOff>717176</xdr:colOff>
      <xdr:row>28</xdr:row>
      <xdr:rowOff>56029</xdr:rowOff>
    </xdr:from>
    <xdr:to>
      <xdr:col>13</xdr:col>
      <xdr:colOff>87966</xdr:colOff>
      <xdr:row>32</xdr:row>
      <xdr:rowOff>44823</xdr:rowOff>
    </xdr:to>
    <xdr:sp macro="" textlink="">
      <xdr:nvSpPr>
        <xdr:cNvPr id="3" name="9 CuadroTexto">
          <a:extLst>
            <a:ext uri="{FF2B5EF4-FFF2-40B4-BE49-F238E27FC236}">
              <a16:creationId xmlns:a16="http://schemas.microsoft.com/office/drawing/2014/main" id="{770CD96F-1CC0-46F9-B748-C1B7B4798967}"/>
            </a:ext>
          </a:extLst>
        </xdr:cNvPr>
        <xdr:cNvSpPr txBox="1"/>
      </xdr:nvSpPr>
      <xdr:spPr>
        <a:xfrm>
          <a:off x="13502447" y="24048143"/>
          <a:ext cx="3033833" cy="5113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0" i="0" u="none" strike="noStrike" kern="0" cap="none" spc="0" normalizeH="0" baseline="0" noProof="0">
              <a:ln>
                <a:noFill/>
              </a:ln>
              <a:solidFill>
                <a:prstClr val="black"/>
              </a:solidFill>
              <a:effectLst/>
              <a:uLnTx/>
              <a:uFillTx/>
              <a:latin typeface="Arial" pitchFamily="34" charset="0"/>
              <a:ea typeface="+mn-ea"/>
              <a:cs typeface="Arial" pitchFamily="34" charset="0"/>
            </a:rPr>
            <a:t>Directora General del IMPLAN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prstClr val="black"/>
              </a:solidFill>
              <a:effectLst/>
              <a:uLnTx/>
              <a:uFillTx/>
              <a:latin typeface="Arial" pitchFamily="34" charset="0"/>
              <a:ea typeface="+mn-ea"/>
              <a:cs typeface="Arial" pitchFamily="34" charset="0"/>
            </a:rPr>
            <a:t>Teresita del Carmen Gallardo Arroyo</a:t>
          </a:r>
          <a:endParaRPr kumimoji="0" lang="es-MX" sz="1000" b="0" i="0"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prstClr val="black"/>
            </a:solidFill>
            <a:effectLst/>
            <a:uLnTx/>
            <a:uFillTx/>
            <a:latin typeface="Arial" pitchFamily="34" charset="0"/>
            <a:ea typeface="+mn-ea"/>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6"/>
  <sheetViews>
    <sheetView tabSelected="1" zoomScale="85" zoomScaleNormal="85" workbookViewId="0">
      <selection activeCell="C3" sqref="C3"/>
    </sheetView>
  </sheetViews>
  <sheetFormatPr baseColWidth="10" defaultColWidth="12" defaultRowHeight="10.3" x14ac:dyDescent="0.25"/>
  <cols>
    <col min="1" max="1" width="17.6328125" style="24" customWidth="1"/>
    <col min="2" max="2" width="17" style="25" customWidth="1"/>
    <col min="3" max="3" width="58.54296875" style="25" customWidth="1"/>
    <col min="4" max="4" width="37" style="25" customWidth="1"/>
    <col min="5" max="5" width="61.453125" style="25" customWidth="1"/>
    <col min="6" max="10" width="17" style="26" customWidth="1"/>
    <col min="11" max="12" width="17" style="21" customWidth="1"/>
    <col min="13" max="13" width="44.08984375" style="21" customWidth="1"/>
    <col min="14" max="14" width="44" style="21" customWidth="1"/>
    <col min="15" max="15" width="14.08984375" style="21" customWidth="1"/>
    <col min="16" max="17" width="42.6328125" style="21" customWidth="1"/>
    <col min="18" max="21" width="12" style="21"/>
    <col min="22" max="22" width="13" style="21" bestFit="1" customWidth="1"/>
    <col min="23" max="23" width="14.453125" style="20" customWidth="1"/>
  </cols>
  <sheetData>
    <row r="1" spans="1:23" ht="60" customHeight="1" x14ac:dyDescent="0.25">
      <c r="A1" s="72" t="s">
        <v>164</v>
      </c>
      <c r="B1" s="73"/>
      <c r="C1" s="73"/>
      <c r="D1" s="73"/>
      <c r="E1" s="73"/>
      <c r="F1" s="73"/>
      <c r="G1" s="73"/>
      <c r="H1" s="73"/>
      <c r="I1" s="73"/>
      <c r="J1" s="73"/>
      <c r="K1" s="73"/>
      <c r="L1" s="73"/>
      <c r="M1" s="73"/>
      <c r="N1" s="73"/>
      <c r="O1" s="73"/>
      <c r="P1" s="73"/>
      <c r="Q1" s="73"/>
      <c r="R1" s="73"/>
      <c r="S1" s="73"/>
      <c r="T1" s="73"/>
      <c r="U1" s="73"/>
      <c r="V1" s="73"/>
      <c r="W1" s="74"/>
    </row>
    <row r="2" spans="1:23" ht="11.25" customHeight="1" x14ac:dyDescent="0.25">
      <c r="A2" s="13" t="s">
        <v>81</v>
      </c>
      <c r="B2" s="13"/>
      <c r="C2" s="13"/>
      <c r="D2" s="13"/>
      <c r="E2" s="13"/>
      <c r="F2" s="19" t="s">
        <v>2</v>
      </c>
      <c r="G2" s="19"/>
      <c r="H2" s="19"/>
      <c r="I2" s="19"/>
      <c r="J2" s="19"/>
      <c r="K2" s="14" t="s">
        <v>68</v>
      </c>
      <c r="L2" s="14"/>
      <c r="M2" s="14"/>
      <c r="N2" s="15" t="s">
        <v>69</v>
      </c>
      <c r="O2" s="15"/>
      <c r="P2" s="15"/>
      <c r="Q2" s="15"/>
      <c r="R2" s="15"/>
      <c r="S2" s="15"/>
      <c r="T2" s="15"/>
      <c r="U2" s="16" t="s">
        <v>51</v>
      </c>
      <c r="V2" s="16"/>
      <c r="W2" s="16"/>
    </row>
    <row r="3" spans="1:23" ht="54.75" customHeight="1" x14ac:dyDescent="0.25">
      <c r="A3" s="10" t="s">
        <v>46</v>
      </c>
      <c r="B3" s="10" t="s">
        <v>45</v>
      </c>
      <c r="C3" s="10" t="s">
        <v>44</v>
      </c>
      <c r="D3" s="10" t="s">
        <v>43</v>
      </c>
      <c r="E3" s="10" t="s">
        <v>42</v>
      </c>
      <c r="F3" s="70" t="s">
        <v>160</v>
      </c>
      <c r="G3" s="70" t="s">
        <v>41</v>
      </c>
      <c r="H3" s="70" t="s">
        <v>161</v>
      </c>
      <c r="I3" s="71" t="s">
        <v>162</v>
      </c>
      <c r="J3" s="71" t="s">
        <v>163</v>
      </c>
      <c r="K3" s="11" t="s">
        <v>40</v>
      </c>
      <c r="L3" s="11" t="s">
        <v>39</v>
      </c>
      <c r="M3" s="11" t="s">
        <v>26</v>
      </c>
      <c r="N3" s="12" t="s">
        <v>38</v>
      </c>
      <c r="O3" s="12" t="s">
        <v>37</v>
      </c>
      <c r="P3" s="12" t="s">
        <v>36</v>
      </c>
      <c r="Q3" s="12" t="s">
        <v>80</v>
      </c>
      <c r="R3" s="12" t="s">
        <v>35</v>
      </c>
      <c r="S3" s="12" t="s">
        <v>34</v>
      </c>
      <c r="T3" s="12" t="s">
        <v>33</v>
      </c>
      <c r="U3" s="17" t="s">
        <v>50</v>
      </c>
      <c r="V3" s="18" t="s">
        <v>31</v>
      </c>
      <c r="W3" s="18" t="s">
        <v>67</v>
      </c>
    </row>
    <row r="4" spans="1:23" ht="20.6" x14ac:dyDescent="0.25">
      <c r="A4" s="28" t="s">
        <v>83</v>
      </c>
      <c r="B4" s="28"/>
      <c r="C4" s="29"/>
      <c r="D4" s="30">
        <v>132</v>
      </c>
      <c r="E4" s="31" t="s">
        <v>84</v>
      </c>
      <c r="F4" s="32">
        <f>SUM(F17:F27)</f>
        <v>29474579.219999999</v>
      </c>
      <c r="G4" s="32">
        <f t="shared" ref="G4:J4" si="0">SUM(G17:G27)</f>
        <v>35003387.819999993</v>
      </c>
      <c r="H4" s="32">
        <f t="shared" si="0"/>
        <v>10493881.07</v>
      </c>
      <c r="I4" s="32">
        <f t="shared" si="0"/>
        <v>10493881.07</v>
      </c>
      <c r="J4" s="32">
        <f t="shared" si="0"/>
        <v>10493881.07</v>
      </c>
      <c r="K4" s="28" t="s">
        <v>85</v>
      </c>
      <c r="L4" s="28" t="s">
        <v>86</v>
      </c>
      <c r="M4" s="29" t="s">
        <v>87</v>
      </c>
      <c r="N4" s="33"/>
      <c r="O4" s="34"/>
      <c r="P4" s="35"/>
      <c r="Q4" s="33"/>
      <c r="R4" s="36">
        <v>1</v>
      </c>
      <c r="S4" s="36">
        <v>1</v>
      </c>
      <c r="T4" s="36">
        <f>+J4/H4</f>
        <v>1</v>
      </c>
      <c r="U4" s="32">
        <f>+H4</f>
        <v>10493881.07</v>
      </c>
      <c r="V4" s="32">
        <f>+G4</f>
        <v>35003387.819999993</v>
      </c>
      <c r="W4" s="28" t="s">
        <v>88</v>
      </c>
    </row>
    <row r="5" spans="1:23" ht="46.3" x14ac:dyDescent="0.25">
      <c r="A5" s="20" t="s">
        <v>83</v>
      </c>
      <c r="B5" s="20"/>
      <c r="C5" s="37"/>
      <c r="D5" s="21">
        <v>132</v>
      </c>
      <c r="E5" s="38" t="s">
        <v>84</v>
      </c>
      <c r="F5" s="39">
        <f>SUM(F6:F16)</f>
        <v>29474579.219999999</v>
      </c>
      <c r="G5" s="39">
        <f t="shared" ref="G5:J5" si="1">SUM(G6:G16)</f>
        <v>29474579.219999999</v>
      </c>
      <c r="H5" s="39">
        <f t="shared" si="1"/>
        <v>10793777.350000001</v>
      </c>
      <c r="I5" s="39">
        <f t="shared" si="1"/>
        <v>10793777.350000001</v>
      </c>
      <c r="J5" s="39">
        <f t="shared" si="1"/>
        <v>10793777.350000001</v>
      </c>
      <c r="K5" s="21" t="s">
        <v>85</v>
      </c>
      <c r="L5" s="21" t="s">
        <v>89</v>
      </c>
      <c r="M5" s="40" t="s">
        <v>90</v>
      </c>
      <c r="N5" s="40" t="s">
        <v>91</v>
      </c>
      <c r="O5" s="41" t="s">
        <v>86</v>
      </c>
      <c r="P5" s="35" t="s">
        <v>92</v>
      </c>
      <c r="Q5" s="40" t="s">
        <v>93</v>
      </c>
      <c r="R5" s="42">
        <v>46.39</v>
      </c>
      <c r="S5" s="43">
        <v>1</v>
      </c>
      <c r="T5" s="43">
        <f>+J5/G5</f>
        <v>0.36620632543842646</v>
      </c>
      <c r="U5" s="39">
        <f t="shared" ref="U5:U27" si="2">+H5</f>
        <v>10793777.350000001</v>
      </c>
      <c r="V5" s="39">
        <f t="shared" ref="V5:V14" si="3">+G5</f>
        <v>29474579.219999999</v>
      </c>
      <c r="W5" s="20" t="s">
        <v>88</v>
      </c>
    </row>
    <row r="6" spans="1:23" ht="115.75" x14ac:dyDescent="0.25">
      <c r="A6" s="20" t="s">
        <v>83</v>
      </c>
      <c r="B6" s="20"/>
      <c r="C6" s="37"/>
      <c r="D6" s="21">
        <v>132</v>
      </c>
      <c r="E6" s="38" t="s">
        <v>84</v>
      </c>
      <c r="F6" s="39">
        <f>+F27</f>
        <v>11317903.77</v>
      </c>
      <c r="G6" s="39">
        <f>+F6</f>
        <v>11317903.77</v>
      </c>
      <c r="H6" s="39">
        <f>+H27</f>
        <v>4343223.6100000003</v>
      </c>
      <c r="I6" s="39">
        <f>+I27</f>
        <v>4343223.6100000003</v>
      </c>
      <c r="J6" s="39">
        <f>+J27</f>
        <v>4343223.6100000003</v>
      </c>
      <c r="K6" s="21" t="s">
        <v>85</v>
      </c>
      <c r="L6" s="21" t="s">
        <v>94</v>
      </c>
      <c r="M6" s="40" t="s">
        <v>95</v>
      </c>
      <c r="N6" s="40" t="s">
        <v>96</v>
      </c>
      <c r="O6" s="35" t="s">
        <v>94</v>
      </c>
      <c r="P6" s="35" t="s">
        <v>97</v>
      </c>
      <c r="Q6" s="40" t="s">
        <v>98</v>
      </c>
      <c r="R6" s="43">
        <v>1</v>
      </c>
      <c r="S6" s="43">
        <v>1</v>
      </c>
      <c r="T6" s="43">
        <f t="shared" ref="T6:T27" si="4">+J6/G6</f>
        <v>0.38374805955785224</v>
      </c>
      <c r="U6" s="39">
        <f t="shared" si="2"/>
        <v>4343223.6100000003</v>
      </c>
      <c r="V6" s="39">
        <f t="shared" si="3"/>
        <v>11317903.77</v>
      </c>
      <c r="W6" s="20" t="s">
        <v>88</v>
      </c>
    </row>
    <row r="7" spans="1:23" ht="104.15" x14ac:dyDescent="0.25">
      <c r="A7" s="20" t="s">
        <v>83</v>
      </c>
      <c r="B7" s="20"/>
      <c r="C7" s="37"/>
      <c r="D7" s="21">
        <v>132</v>
      </c>
      <c r="E7" s="38" t="s">
        <v>84</v>
      </c>
      <c r="F7" s="39">
        <f t="shared" ref="F7:F16" si="5">+F17</f>
        <v>1845000</v>
      </c>
      <c r="G7" s="39">
        <f t="shared" ref="G7:G16" si="6">+F7</f>
        <v>1845000</v>
      </c>
      <c r="H7" s="39">
        <f>+H17+H18</f>
        <v>45000</v>
      </c>
      <c r="I7" s="39">
        <f>+I17+I18</f>
        <v>45000</v>
      </c>
      <c r="J7" s="39">
        <f>+J17+J18</f>
        <v>45000</v>
      </c>
      <c r="K7" s="20" t="s">
        <v>85</v>
      </c>
      <c r="L7" s="37" t="s">
        <v>99</v>
      </c>
      <c r="M7" s="5" t="s">
        <v>100</v>
      </c>
      <c r="N7" s="5" t="s">
        <v>101</v>
      </c>
      <c r="O7" s="41" t="s">
        <v>102</v>
      </c>
      <c r="P7" s="40" t="s">
        <v>103</v>
      </c>
      <c r="Q7" s="40" t="s">
        <v>104</v>
      </c>
      <c r="R7" s="43">
        <v>1</v>
      </c>
      <c r="S7" s="43">
        <v>1</v>
      </c>
      <c r="T7" s="43">
        <f t="shared" si="4"/>
        <v>2.4390243902439025E-2</v>
      </c>
      <c r="U7" s="39">
        <f t="shared" si="2"/>
        <v>45000</v>
      </c>
      <c r="V7" s="39">
        <f t="shared" si="3"/>
        <v>1845000</v>
      </c>
      <c r="W7" s="20" t="s">
        <v>88</v>
      </c>
    </row>
    <row r="8" spans="1:23" ht="81" x14ac:dyDescent="0.25">
      <c r="A8" s="20" t="s">
        <v>83</v>
      </c>
      <c r="B8" s="20"/>
      <c r="C8" s="37"/>
      <c r="D8" s="21">
        <v>132</v>
      </c>
      <c r="E8" s="38" t="s">
        <v>84</v>
      </c>
      <c r="F8" s="39">
        <f t="shared" si="5"/>
        <v>800000</v>
      </c>
      <c r="G8" s="39">
        <f t="shared" si="6"/>
        <v>800000</v>
      </c>
      <c r="H8" s="39">
        <f>+H19+H20+H21</f>
        <v>70000</v>
      </c>
      <c r="I8" s="39">
        <f t="shared" ref="I8" si="7">+I19+I20+I21</f>
        <v>70000</v>
      </c>
      <c r="J8" s="39">
        <f>+J19+J20+J21</f>
        <v>70000</v>
      </c>
      <c r="K8" s="20" t="s">
        <v>85</v>
      </c>
      <c r="L8" s="37" t="s">
        <v>105</v>
      </c>
      <c r="M8" s="5" t="s">
        <v>106</v>
      </c>
      <c r="N8" s="40" t="s">
        <v>107</v>
      </c>
      <c r="O8" s="41" t="s">
        <v>102</v>
      </c>
      <c r="P8" s="40" t="s">
        <v>103</v>
      </c>
      <c r="Q8" s="40" t="s">
        <v>108</v>
      </c>
      <c r="R8" s="43">
        <v>0.3</v>
      </c>
      <c r="S8" s="43">
        <v>0.3</v>
      </c>
      <c r="T8" s="43">
        <f t="shared" si="4"/>
        <v>8.7499999999999994E-2</v>
      </c>
      <c r="U8" s="39">
        <f t="shared" si="2"/>
        <v>70000</v>
      </c>
      <c r="V8" s="39">
        <f t="shared" si="3"/>
        <v>800000</v>
      </c>
      <c r="W8" s="20" t="s">
        <v>88</v>
      </c>
    </row>
    <row r="9" spans="1:23" ht="92.6" x14ac:dyDescent="0.25">
      <c r="A9" s="20" t="s">
        <v>83</v>
      </c>
      <c r="B9" s="20"/>
      <c r="C9" s="37"/>
      <c r="D9" s="21">
        <v>132</v>
      </c>
      <c r="E9" s="38" t="s">
        <v>84</v>
      </c>
      <c r="F9" s="39">
        <f t="shared" si="5"/>
        <v>835000</v>
      </c>
      <c r="G9" s="39">
        <f t="shared" si="6"/>
        <v>835000</v>
      </c>
      <c r="H9" s="39">
        <f>+H20+H21+H22</f>
        <v>35000</v>
      </c>
      <c r="I9" s="39">
        <f>+I20+I21+I22</f>
        <v>35000</v>
      </c>
      <c r="J9" s="39">
        <f>+J20+J21+J22</f>
        <v>35000</v>
      </c>
      <c r="K9" s="20" t="s">
        <v>85</v>
      </c>
      <c r="L9" s="37" t="s">
        <v>109</v>
      </c>
      <c r="M9" s="5" t="s">
        <v>110</v>
      </c>
      <c r="N9" s="5" t="s">
        <v>111</v>
      </c>
      <c r="O9" s="41" t="s">
        <v>102</v>
      </c>
      <c r="P9" s="40" t="s">
        <v>103</v>
      </c>
      <c r="Q9" s="40" t="s">
        <v>112</v>
      </c>
      <c r="R9" s="43">
        <v>0.5</v>
      </c>
      <c r="S9" s="43">
        <v>0.5</v>
      </c>
      <c r="T9" s="43">
        <f t="shared" si="4"/>
        <v>4.1916167664670656E-2</v>
      </c>
      <c r="U9" s="39">
        <f t="shared" si="2"/>
        <v>35000</v>
      </c>
      <c r="V9" s="39">
        <f t="shared" si="3"/>
        <v>835000</v>
      </c>
      <c r="W9" s="20" t="s">
        <v>88</v>
      </c>
    </row>
    <row r="10" spans="1:23" ht="92.6" x14ac:dyDescent="0.25">
      <c r="A10" s="20" t="s">
        <v>83</v>
      </c>
      <c r="B10" s="20"/>
      <c r="C10" s="37"/>
      <c r="D10" s="21">
        <v>132</v>
      </c>
      <c r="E10" s="38" t="s">
        <v>84</v>
      </c>
      <c r="F10" s="39">
        <f t="shared" si="5"/>
        <v>1200000</v>
      </c>
      <c r="G10" s="39">
        <f t="shared" si="6"/>
        <v>1200000</v>
      </c>
      <c r="H10" s="39">
        <f>+H21+H22+H23</f>
        <v>70000</v>
      </c>
      <c r="I10" s="39">
        <f>+I21+I22+I23</f>
        <v>70000</v>
      </c>
      <c r="J10" s="39">
        <f>+J21+J22+J23</f>
        <v>70000</v>
      </c>
      <c r="K10" s="20" t="s">
        <v>85</v>
      </c>
      <c r="L10" s="37" t="s">
        <v>109</v>
      </c>
      <c r="M10" s="5" t="s">
        <v>110</v>
      </c>
      <c r="N10" s="5" t="s">
        <v>111</v>
      </c>
      <c r="O10" s="41" t="s">
        <v>102</v>
      </c>
      <c r="P10" s="40" t="s">
        <v>103</v>
      </c>
      <c r="Q10" s="40" t="s">
        <v>112</v>
      </c>
      <c r="R10" s="43">
        <v>0.5</v>
      </c>
      <c r="S10" s="43">
        <v>0.5</v>
      </c>
      <c r="T10" s="43">
        <f t="shared" ref="T10" si="8">+J10/G10</f>
        <v>5.8333333333333334E-2</v>
      </c>
      <c r="U10" s="39">
        <f t="shared" ref="U10" si="9">+H10</f>
        <v>70000</v>
      </c>
      <c r="V10" s="39">
        <f t="shared" ref="V10" si="10">+G10</f>
        <v>1200000</v>
      </c>
      <c r="W10" s="20" t="s">
        <v>88</v>
      </c>
    </row>
    <row r="11" spans="1:23" ht="92.6" x14ac:dyDescent="0.25">
      <c r="A11" s="20" t="s">
        <v>83</v>
      </c>
      <c r="B11" s="20"/>
      <c r="C11" s="37"/>
      <c r="D11" s="21">
        <v>132</v>
      </c>
      <c r="E11" s="38" t="s">
        <v>84</v>
      </c>
      <c r="F11" s="39">
        <f t="shared" si="5"/>
        <v>2035000</v>
      </c>
      <c r="G11" s="39">
        <f t="shared" si="6"/>
        <v>2035000</v>
      </c>
      <c r="H11" s="39">
        <f>+H22+H23+H24</f>
        <v>35000</v>
      </c>
      <c r="I11" s="39">
        <f>+I22+I23+I24</f>
        <v>35000</v>
      </c>
      <c r="J11" s="39">
        <f>+J22+J23+J24</f>
        <v>35000</v>
      </c>
      <c r="K11" s="20" t="s">
        <v>85</v>
      </c>
      <c r="L11" s="37" t="s">
        <v>109</v>
      </c>
      <c r="M11" s="5" t="s">
        <v>110</v>
      </c>
      <c r="N11" s="5" t="s">
        <v>111</v>
      </c>
      <c r="O11" s="41" t="s">
        <v>102</v>
      </c>
      <c r="P11" s="40" t="s">
        <v>103</v>
      </c>
      <c r="Q11" s="40" t="s">
        <v>112</v>
      </c>
      <c r="R11" s="43">
        <v>0.5</v>
      </c>
      <c r="S11" s="43">
        <v>0.5</v>
      </c>
      <c r="T11" s="43">
        <f t="shared" si="4"/>
        <v>1.7199017199017199E-2</v>
      </c>
      <c r="U11" s="39">
        <f t="shared" si="2"/>
        <v>35000</v>
      </c>
      <c r="V11" s="39">
        <f t="shared" si="3"/>
        <v>2035000</v>
      </c>
      <c r="W11" s="20" t="s">
        <v>88</v>
      </c>
    </row>
    <row r="12" spans="1:23" ht="81" x14ac:dyDescent="0.25">
      <c r="A12" s="20" t="s">
        <v>83</v>
      </c>
      <c r="B12" s="20"/>
      <c r="C12" s="37"/>
      <c r="D12" s="21">
        <v>132</v>
      </c>
      <c r="E12" s="38" t="s">
        <v>84</v>
      </c>
      <c r="F12" s="39">
        <f t="shared" si="5"/>
        <v>800000</v>
      </c>
      <c r="G12" s="39">
        <f t="shared" si="6"/>
        <v>800000</v>
      </c>
      <c r="H12" s="39">
        <f t="shared" ref="H12:J14" si="11">+H21+H22+H23</f>
        <v>70000</v>
      </c>
      <c r="I12" s="39">
        <f t="shared" si="11"/>
        <v>70000</v>
      </c>
      <c r="J12" s="39">
        <f t="shared" si="11"/>
        <v>70000</v>
      </c>
      <c r="K12" s="20" t="s">
        <v>85</v>
      </c>
      <c r="L12" s="37" t="s">
        <v>113</v>
      </c>
      <c r="M12" s="5" t="s">
        <v>114</v>
      </c>
      <c r="N12" s="40" t="s">
        <v>115</v>
      </c>
      <c r="O12" s="41" t="s">
        <v>102</v>
      </c>
      <c r="P12" s="40" t="s">
        <v>103</v>
      </c>
      <c r="Q12" s="40" t="s">
        <v>116</v>
      </c>
      <c r="R12" s="43">
        <v>1</v>
      </c>
      <c r="S12" s="43">
        <v>1</v>
      </c>
      <c r="T12" s="43">
        <f t="shared" ref="T12:T13" si="12">+J12/G12</f>
        <v>8.7499999999999994E-2</v>
      </c>
      <c r="U12" s="39">
        <f t="shared" ref="U12:U13" si="13">+H12</f>
        <v>70000</v>
      </c>
      <c r="V12" s="39">
        <f t="shared" ref="V12:V13" si="14">+G12</f>
        <v>800000</v>
      </c>
      <c r="W12" s="20" t="s">
        <v>88</v>
      </c>
    </row>
    <row r="13" spans="1:23" ht="81" x14ac:dyDescent="0.25">
      <c r="A13" s="20" t="s">
        <v>83</v>
      </c>
      <c r="B13" s="20"/>
      <c r="C13" s="37"/>
      <c r="D13" s="21">
        <v>132</v>
      </c>
      <c r="E13" s="38" t="s">
        <v>84</v>
      </c>
      <c r="F13" s="39">
        <f t="shared" si="5"/>
        <v>115000</v>
      </c>
      <c r="G13" s="39">
        <f t="shared" si="6"/>
        <v>115000</v>
      </c>
      <c r="H13" s="39">
        <f t="shared" si="11"/>
        <v>35000</v>
      </c>
      <c r="I13" s="39">
        <f t="shared" si="11"/>
        <v>35000</v>
      </c>
      <c r="J13" s="39">
        <f t="shared" si="11"/>
        <v>35000</v>
      </c>
      <c r="K13" s="20" t="s">
        <v>85</v>
      </c>
      <c r="L13" s="37" t="s">
        <v>113</v>
      </c>
      <c r="M13" s="5" t="s">
        <v>114</v>
      </c>
      <c r="N13" s="40" t="s">
        <v>115</v>
      </c>
      <c r="O13" s="41" t="s">
        <v>102</v>
      </c>
      <c r="P13" s="40" t="s">
        <v>103</v>
      </c>
      <c r="Q13" s="40" t="s">
        <v>116</v>
      </c>
      <c r="R13" s="43">
        <v>1</v>
      </c>
      <c r="S13" s="43">
        <v>1</v>
      </c>
      <c r="T13" s="43">
        <f t="shared" si="12"/>
        <v>0.30434782608695654</v>
      </c>
      <c r="U13" s="39">
        <f t="shared" si="13"/>
        <v>35000</v>
      </c>
      <c r="V13" s="39">
        <f t="shared" si="14"/>
        <v>115000</v>
      </c>
      <c r="W13" s="20" t="s">
        <v>88</v>
      </c>
    </row>
    <row r="14" spans="1:23" ht="81" x14ac:dyDescent="0.25">
      <c r="A14" s="20" t="s">
        <v>83</v>
      </c>
      <c r="B14" s="20"/>
      <c r="C14" s="37"/>
      <c r="D14" s="21">
        <v>132</v>
      </c>
      <c r="E14" s="38" t="s">
        <v>84</v>
      </c>
      <c r="F14" s="39">
        <f t="shared" si="5"/>
        <v>1600000</v>
      </c>
      <c r="G14" s="39">
        <f t="shared" si="6"/>
        <v>1600000</v>
      </c>
      <c r="H14" s="39">
        <f t="shared" si="11"/>
        <v>89896.28</v>
      </c>
      <c r="I14" s="39">
        <f t="shared" si="11"/>
        <v>89896.28</v>
      </c>
      <c r="J14" s="39">
        <f t="shared" si="11"/>
        <v>89896.28</v>
      </c>
      <c r="K14" s="20" t="s">
        <v>85</v>
      </c>
      <c r="L14" s="37" t="s">
        <v>113</v>
      </c>
      <c r="M14" s="5" t="s">
        <v>114</v>
      </c>
      <c r="N14" s="40" t="s">
        <v>115</v>
      </c>
      <c r="O14" s="41" t="s">
        <v>102</v>
      </c>
      <c r="P14" s="40" t="s">
        <v>103</v>
      </c>
      <c r="Q14" s="40" t="s">
        <v>116</v>
      </c>
      <c r="R14" s="43">
        <v>1</v>
      </c>
      <c r="S14" s="43">
        <v>1</v>
      </c>
      <c r="T14" s="43">
        <f t="shared" si="4"/>
        <v>5.6185174999999997E-2</v>
      </c>
      <c r="U14" s="39">
        <f t="shared" si="2"/>
        <v>89896.28</v>
      </c>
      <c r="V14" s="39">
        <f t="shared" si="3"/>
        <v>1600000</v>
      </c>
      <c r="W14" s="20" t="s">
        <v>88</v>
      </c>
    </row>
    <row r="15" spans="1:23" ht="81" x14ac:dyDescent="0.25">
      <c r="A15" s="20" t="s">
        <v>83</v>
      </c>
      <c r="B15" s="20"/>
      <c r="C15" s="37"/>
      <c r="D15" s="21">
        <v>132</v>
      </c>
      <c r="E15" s="38" t="s">
        <v>84</v>
      </c>
      <c r="F15" s="39">
        <f t="shared" si="5"/>
        <v>925000</v>
      </c>
      <c r="G15" s="39">
        <f t="shared" si="6"/>
        <v>925000</v>
      </c>
      <c r="H15" s="39">
        <v>0</v>
      </c>
      <c r="I15" s="39">
        <v>0</v>
      </c>
      <c r="J15" s="39">
        <v>0</v>
      </c>
      <c r="K15" s="20" t="s">
        <v>85</v>
      </c>
      <c r="L15" s="37" t="s">
        <v>113</v>
      </c>
      <c r="M15" s="5" t="s">
        <v>114</v>
      </c>
      <c r="N15" s="40" t="s">
        <v>115</v>
      </c>
      <c r="O15" s="41" t="s">
        <v>102</v>
      </c>
      <c r="P15" s="40" t="s">
        <v>103</v>
      </c>
      <c r="Q15" s="40" t="s">
        <v>116</v>
      </c>
      <c r="R15" s="43">
        <v>1</v>
      </c>
      <c r="S15" s="43">
        <v>1</v>
      </c>
      <c r="T15" s="43">
        <f t="shared" ref="T15:T16" si="15">+J15/G15</f>
        <v>0</v>
      </c>
      <c r="U15" s="39">
        <f t="shared" ref="U15:U16" si="16">+H15</f>
        <v>0</v>
      </c>
      <c r="V15" s="39">
        <f t="shared" ref="V15:V16" si="17">+G15</f>
        <v>925000</v>
      </c>
      <c r="W15" s="20" t="s">
        <v>88</v>
      </c>
    </row>
    <row r="16" spans="1:23" ht="81" x14ac:dyDescent="0.25">
      <c r="A16" s="20" t="s">
        <v>83</v>
      </c>
      <c r="B16" s="20"/>
      <c r="C16" s="37"/>
      <c r="D16" s="21">
        <v>132</v>
      </c>
      <c r="E16" s="38" t="s">
        <v>84</v>
      </c>
      <c r="F16" s="39">
        <f t="shared" si="5"/>
        <v>8001675.4500000002</v>
      </c>
      <c r="G16" s="39">
        <f t="shared" si="6"/>
        <v>8001675.4500000002</v>
      </c>
      <c r="H16" s="39">
        <f>+H24+H25+H26</f>
        <v>6000657.46</v>
      </c>
      <c r="I16" s="39">
        <f>+I24+I25+I26</f>
        <v>6000657.46</v>
      </c>
      <c r="J16" s="39">
        <f>+J24+J25+J26</f>
        <v>6000657.46</v>
      </c>
      <c r="K16" s="20" t="s">
        <v>85</v>
      </c>
      <c r="L16" s="37" t="s">
        <v>113</v>
      </c>
      <c r="M16" s="5" t="s">
        <v>114</v>
      </c>
      <c r="N16" s="40" t="s">
        <v>115</v>
      </c>
      <c r="O16" s="41" t="s">
        <v>102</v>
      </c>
      <c r="P16" s="40" t="s">
        <v>103</v>
      </c>
      <c r="Q16" s="40" t="s">
        <v>116</v>
      </c>
      <c r="R16" s="43">
        <v>1</v>
      </c>
      <c r="S16" s="43">
        <v>1</v>
      </c>
      <c r="T16" s="43">
        <f t="shared" si="15"/>
        <v>0.74992512474371853</v>
      </c>
      <c r="U16" s="39">
        <f t="shared" si="16"/>
        <v>6000657.46</v>
      </c>
      <c r="V16" s="39">
        <f t="shared" si="17"/>
        <v>8001675.4500000002</v>
      </c>
      <c r="W16" s="20" t="s">
        <v>88</v>
      </c>
    </row>
    <row r="17" spans="1:23" ht="92.6" x14ac:dyDescent="0.25">
      <c r="A17" s="56" t="s">
        <v>83</v>
      </c>
      <c r="B17" s="57" t="s">
        <v>158</v>
      </c>
      <c r="C17" s="58" t="s">
        <v>157</v>
      </c>
      <c r="D17" s="57">
        <v>132</v>
      </c>
      <c r="E17" s="59" t="s">
        <v>84</v>
      </c>
      <c r="F17" s="60">
        <v>1845000</v>
      </c>
      <c r="G17" s="60">
        <f>+F17</f>
        <v>1845000</v>
      </c>
      <c r="H17" s="61">
        <v>45000</v>
      </c>
      <c r="I17" s="62">
        <v>45000</v>
      </c>
      <c r="J17" s="63">
        <v>45000</v>
      </c>
      <c r="K17" s="56" t="s">
        <v>85</v>
      </c>
      <c r="L17" s="56" t="s">
        <v>117</v>
      </c>
      <c r="M17" s="64" t="str">
        <f>+C17</f>
        <v>PE03. Patrimonio Histórico Plan control de riesgos y catlaogos de inmuebes de patrimonio cultural de la zona centro</v>
      </c>
      <c r="N17" s="65" t="s">
        <v>118</v>
      </c>
      <c r="O17" s="66" t="s">
        <v>117</v>
      </c>
      <c r="P17" s="65" t="s">
        <v>103</v>
      </c>
      <c r="Q17" s="65" t="s">
        <v>119</v>
      </c>
      <c r="R17" s="67">
        <v>0.5</v>
      </c>
      <c r="S17" s="67">
        <v>0.5</v>
      </c>
      <c r="T17" s="67">
        <f t="shared" si="4"/>
        <v>2.4390243902439025E-2</v>
      </c>
      <c r="U17" s="62">
        <f t="shared" si="2"/>
        <v>45000</v>
      </c>
      <c r="V17" s="62">
        <f>+G17</f>
        <v>1845000</v>
      </c>
      <c r="W17" s="56" t="s">
        <v>88</v>
      </c>
    </row>
    <row r="18" spans="1:23" ht="185.15" x14ac:dyDescent="0.25">
      <c r="A18" s="20" t="s">
        <v>83</v>
      </c>
      <c r="B18" s="22" t="s">
        <v>156</v>
      </c>
      <c r="C18" s="68" t="s">
        <v>155</v>
      </c>
      <c r="D18" s="21">
        <v>132</v>
      </c>
      <c r="E18" s="38" t="s">
        <v>84</v>
      </c>
      <c r="F18" s="44">
        <v>800000</v>
      </c>
      <c r="G18" s="44">
        <f t="shared" ref="G18:G27" si="18">+F18</f>
        <v>800000</v>
      </c>
      <c r="H18" s="45">
        <v>0</v>
      </c>
      <c r="I18" s="39">
        <v>0</v>
      </c>
      <c r="J18" s="46">
        <v>0</v>
      </c>
      <c r="K18" s="20" t="s">
        <v>85</v>
      </c>
      <c r="L18" s="20" t="s">
        <v>117</v>
      </c>
      <c r="M18" s="5" t="str">
        <f t="shared" ref="M18:M27" si="19">+C18</f>
        <v xml:space="preserve"> PE07. Irapuato Tu HuellaGeneración de estrategias, lineamientos y políticas para fortalecer el sentido de pertenencia </v>
      </c>
      <c r="N18" s="47" t="s">
        <v>120</v>
      </c>
      <c r="O18" s="41" t="s">
        <v>117</v>
      </c>
      <c r="P18" s="40" t="s">
        <v>103</v>
      </c>
      <c r="Q18" s="48" t="s">
        <v>121</v>
      </c>
      <c r="R18" s="43">
        <v>1</v>
      </c>
      <c r="S18" s="43">
        <v>1</v>
      </c>
      <c r="T18" s="43">
        <f t="shared" si="4"/>
        <v>0</v>
      </c>
      <c r="U18" s="39">
        <f t="shared" si="2"/>
        <v>0</v>
      </c>
      <c r="V18" s="39">
        <f t="shared" ref="V18:V27" si="20">+G18</f>
        <v>800000</v>
      </c>
      <c r="W18" s="20" t="s">
        <v>88</v>
      </c>
    </row>
    <row r="19" spans="1:23" ht="115.75" x14ac:dyDescent="0.25">
      <c r="A19" s="56" t="s">
        <v>83</v>
      </c>
      <c r="B19" s="57" t="s">
        <v>154</v>
      </c>
      <c r="C19" s="58" t="s">
        <v>153</v>
      </c>
      <c r="D19" s="57">
        <v>132</v>
      </c>
      <c r="E19" s="59" t="s">
        <v>84</v>
      </c>
      <c r="F19" s="60">
        <v>835000</v>
      </c>
      <c r="G19" s="60">
        <f t="shared" si="18"/>
        <v>835000</v>
      </c>
      <c r="H19" s="61">
        <v>35000</v>
      </c>
      <c r="I19" s="62">
        <v>35000</v>
      </c>
      <c r="J19" s="63">
        <v>35000</v>
      </c>
      <c r="K19" s="56" t="s">
        <v>85</v>
      </c>
      <c r="L19" s="56" t="s">
        <v>117</v>
      </c>
      <c r="M19" s="64" t="str">
        <f t="shared" si="19"/>
        <v xml:space="preserve"> PE30. Alianza Gran Bajío Colaboración entre empresas locales de diversos sectores económicos fortalecida</v>
      </c>
      <c r="N19" s="65" t="s">
        <v>122</v>
      </c>
      <c r="O19" s="66" t="s">
        <v>117</v>
      </c>
      <c r="P19" s="65" t="s">
        <v>103</v>
      </c>
      <c r="Q19" s="65" t="s">
        <v>123</v>
      </c>
      <c r="R19" s="67">
        <v>0.6</v>
      </c>
      <c r="S19" s="67">
        <v>0.6</v>
      </c>
      <c r="T19" s="67">
        <f t="shared" si="4"/>
        <v>4.1916167664670656E-2</v>
      </c>
      <c r="U19" s="62">
        <f t="shared" si="2"/>
        <v>35000</v>
      </c>
      <c r="V19" s="62">
        <f t="shared" si="20"/>
        <v>835000</v>
      </c>
      <c r="W19" s="56" t="s">
        <v>88</v>
      </c>
    </row>
    <row r="20" spans="1:23" ht="81" x14ac:dyDescent="0.25">
      <c r="A20" s="20" t="s">
        <v>83</v>
      </c>
      <c r="B20" s="22" t="s">
        <v>152</v>
      </c>
      <c r="C20" s="69" t="s">
        <v>151</v>
      </c>
      <c r="D20" s="21">
        <v>132</v>
      </c>
      <c r="E20" s="38" t="s">
        <v>84</v>
      </c>
      <c r="F20" s="44">
        <v>1200000</v>
      </c>
      <c r="G20" s="44">
        <f t="shared" si="18"/>
        <v>1200000</v>
      </c>
      <c r="H20" s="45">
        <v>0</v>
      </c>
      <c r="I20" s="39">
        <v>0</v>
      </c>
      <c r="J20" s="46">
        <v>0</v>
      </c>
      <c r="K20" s="20" t="s">
        <v>85</v>
      </c>
      <c r="L20" s="20" t="s">
        <v>117</v>
      </c>
      <c r="M20" s="5" t="str">
        <f t="shared" si="19"/>
        <v xml:space="preserve"> PE37. Accesibilidad universal en obras y equipamientos urbanos Fomento a la colaboración entre empresas locales de diversos sectores económicos-Manual de accesibilidad desarrollado</v>
      </c>
      <c r="N20" s="40" t="s">
        <v>124</v>
      </c>
      <c r="O20" s="41" t="s">
        <v>117</v>
      </c>
      <c r="P20" s="40" t="s">
        <v>97</v>
      </c>
      <c r="Q20" s="40" t="s">
        <v>125</v>
      </c>
      <c r="R20" s="43">
        <v>1</v>
      </c>
      <c r="S20" s="43">
        <v>1</v>
      </c>
      <c r="T20" s="43">
        <f t="shared" si="4"/>
        <v>0</v>
      </c>
      <c r="U20" s="39">
        <f t="shared" si="2"/>
        <v>0</v>
      </c>
      <c r="V20" s="39">
        <f t="shared" si="20"/>
        <v>1200000</v>
      </c>
      <c r="W20" s="20" t="s">
        <v>88</v>
      </c>
    </row>
    <row r="21" spans="1:23" ht="138.9" x14ac:dyDescent="0.25">
      <c r="A21" s="56" t="s">
        <v>83</v>
      </c>
      <c r="B21" s="57" t="s">
        <v>150</v>
      </c>
      <c r="C21" s="58" t="s">
        <v>149</v>
      </c>
      <c r="D21" s="57">
        <v>132</v>
      </c>
      <c r="E21" s="59" t="s">
        <v>84</v>
      </c>
      <c r="F21" s="60">
        <v>2035000</v>
      </c>
      <c r="G21" s="60">
        <f t="shared" si="18"/>
        <v>2035000</v>
      </c>
      <c r="H21" s="61">
        <v>35000</v>
      </c>
      <c r="I21" s="62">
        <v>35000</v>
      </c>
      <c r="J21" s="63">
        <v>35000</v>
      </c>
      <c r="K21" s="56" t="s">
        <v>85</v>
      </c>
      <c r="L21" s="56" t="s">
        <v>117</v>
      </c>
      <c r="M21" s="64" t="str">
        <f t="shared" si="19"/>
        <v xml:space="preserve"> PE54. Vivienda. Actualización del Programa Municipal de Vivienda</v>
      </c>
      <c r="N21" s="65" t="s">
        <v>124</v>
      </c>
      <c r="O21" s="66" t="s">
        <v>117</v>
      </c>
      <c r="P21" s="65" t="s">
        <v>97</v>
      </c>
      <c r="Q21" s="65" t="s">
        <v>126</v>
      </c>
      <c r="R21" s="67">
        <v>1</v>
      </c>
      <c r="S21" s="67">
        <v>1</v>
      </c>
      <c r="T21" s="67">
        <f t="shared" si="4"/>
        <v>1.7199017199017199E-2</v>
      </c>
      <c r="U21" s="62">
        <f t="shared" si="2"/>
        <v>35000</v>
      </c>
      <c r="V21" s="62">
        <f t="shared" si="20"/>
        <v>2035000</v>
      </c>
      <c r="W21" s="56" t="s">
        <v>88</v>
      </c>
    </row>
    <row r="22" spans="1:23" ht="46.3" x14ac:dyDescent="0.25">
      <c r="A22" s="20" t="s">
        <v>83</v>
      </c>
      <c r="B22" s="53" t="s">
        <v>148</v>
      </c>
      <c r="C22" s="22" t="s">
        <v>147</v>
      </c>
      <c r="D22" s="21">
        <v>132</v>
      </c>
      <c r="E22" s="38" t="s">
        <v>84</v>
      </c>
      <c r="F22" s="44">
        <v>800000</v>
      </c>
      <c r="G22" s="44">
        <f t="shared" si="18"/>
        <v>800000</v>
      </c>
      <c r="H22" s="45">
        <v>0</v>
      </c>
      <c r="I22" s="39">
        <v>0</v>
      </c>
      <c r="J22" s="46">
        <v>0</v>
      </c>
      <c r="K22" s="20" t="s">
        <v>85</v>
      </c>
      <c r="L22" s="20" t="s">
        <v>117</v>
      </c>
      <c r="M22" s="5" t="str">
        <f t="shared" si="19"/>
        <v xml:space="preserve"> PE61. Sistema de Parques Consolidación del Parque Irekua, Sistemas de Parques Irekua</v>
      </c>
      <c r="N22" s="49" t="s">
        <v>127</v>
      </c>
      <c r="O22" s="41" t="s">
        <v>117</v>
      </c>
      <c r="P22" s="40" t="s">
        <v>103</v>
      </c>
      <c r="Q22" s="40" t="s">
        <v>128</v>
      </c>
      <c r="R22" s="43">
        <v>1</v>
      </c>
      <c r="S22" s="43">
        <v>1</v>
      </c>
      <c r="T22" s="43">
        <f t="shared" si="4"/>
        <v>0</v>
      </c>
      <c r="U22" s="39">
        <f t="shared" si="2"/>
        <v>0</v>
      </c>
      <c r="V22" s="39">
        <f t="shared" si="20"/>
        <v>800000</v>
      </c>
      <c r="W22" s="20" t="s">
        <v>88</v>
      </c>
    </row>
    <row r="23" spans="1:23" ht="81" x14ac:dyDescent="0.25">
      <c r="A23" s="56" t="s">
        <v>83</v>
      </c>
      <c r="B23" s="57" t="s">
        <v>146</v>
      </c>
      <c r="C23" s="58" t="s">
        <v>145</v>
      </c>
      <c r="D23" s="57">
        <v>132</v>
      </c>
      <c r="E23" s="59" t="s">
        <v>84</v>
      </c>
      <c r="F23" s="60">
        <v>115000</v>
      </c>
      <c r="G23" s="60">
        <f t="shared" si="18"/>
        <v>115000</v>
      </c>
      <c r="H23" s="61">
        <v>35000</v>
      </c>
      <c r="I23" s="62">
        <v>35000</v>
      </c>
      <c r="J23" s="63">
        <v>35000</v>
      </c>
      <c r="K23" s="56" t="s">
        <v>85</v>
      </c>
      <c r="L23" s="56" t="s">
        <v>117</v>
      </c>
      <c r="M23" s="64" t="str">
        <f t="shared" si="19"/>
        <v>PE62.-Foro Urbano Sostenible Foro Urbano</v>
      </c>
      <c r="N23" s="65" t="s">
        <v>129</v>
      </c>
      <c r="O23" s="66" t="s">
        <v>117</v>
      </c>
      <c r="P23" s="65" t="s">
        <v>103</v>
      </c>
      <c r="Q23" s="65" t="s">
        <v>130</v>
      </c>
      <c r="R23" s="67">
        <v>1</v>
      </c>
      <c r="S23" s="67">
        <v>1</v>
      </c>
      <c r="T23" s="67">
        <f t="shared" si="4"/>
        <v>0.30434782608695654</v>
      </c>
      <c r="U23" s="62">
        <f t="shared" si="2"/>
        <v>35000</v>
      </c>
      <c r="V23" s="62">
        <f t="shared" si="20"/>
        <v>115000</v>
      </c>
      <c r="W23" s="56" t="s">
        <v>88</v>
      </c>
    </row>
    <row r="24" spans="1:23" ht="185.15" x14ac:dyDescent="0.25">
      <c r="A24" s="20" t="s">
        <v>83</v>
      </c>
      <c r="B24" s="22" t="s">
        <v>144</v>
      </c>
      <c r="C24" s="22" t="s">
        <v>143</v>
      </c>
      <c r="D24" s="21">
        <v>132</v>
      </c>
      <c r="E24" s="38" t="s">
        <v>84</v>
      </c>
      <c r="F24" s="44">
        <v>1600000</v>
      </c>
      <c r="G24" s="44">
        <f t="shared" si="18"/>
        <v>1600000</v>
      </c>
      <c r="H24" s="45">
        <v>0</v>
      </c>
      <c r="I24" s="39">
        <v>0</v>
      </c>
      <c r="J24" s="46">
        <v>0</v>
      </c>
      <c r="K24" s="20" t="s">
        <v>85</v>
      </c>
      <c r="L24" s="20" t="s">
        <v>117</v>
      </c>
      <c r="M24" s="5" t="str">
        <f t="shared" si="19"/>
        <v>PE64.-Tren de Pasajeros y Carga Realización de un análisis técnico y de impacto para seleccionar el trazo más adecuado para el libramiento ferroviario.</v>
      </c>
      <c r="N24" s="5" t="s">
        <v>129</v>
      </c>
      <c r="O24" s="41" t="s">
        <v>117</v>
      </c>
      <c r="P24" s="40" t="s">
        <v>103</v>
      </c>
      <c r="Q24" s="48" t="s">
        <v>131</v>
      </c>
      <c r="R24" s="43">
        <v>1</v>
      </c>
      <c r="S24" s="43">
        <v>1</v>
      </c>
      <c r="T24" s="43">
        <f t="shared" si="4"/>
        <v>0</v>
      </c>
      <c r="U24" s="39">
        <f t="shared" si="2"/>
        <v>0</v>
      </c>
      <c r="V24" s="39">
        <f t="shared" si="20"/>
        <v>1600000</v>
      </c>
      <c r="W24" s="20" t="s">
        <v>88</v>
      </c>
    </row>
    <row r="25" spans="1:23" ht="81" x14ac:dyDescent="0.25">
      <c r="A25" s="56" t="s">
        <v>83</v>
      </c>
      <c r="B25" s="57" t="s">
        <v>142</v>
      </c>
      <c r="C25" s="58" t="s">
        <v>141</v>
      </c>
      <c r="D25" s="57">
        <v>132</v>
      </c>
      <c r="E25" s="59" t="s">
        <v>84</v>
      </c>
      <c r="F25" s="60">
        <v>925000</v>
      </c>
      <c r="G25" s="60">
        <f t="shared" si="18"/>
        <v>925000</v>
      </c>
      <c r="H25" s="61">
        <v>54896.28</v>
      </c>
      <c r="I25" s="62">
        <v>54896.28</v>
      </c>
      <c r="J25" s="63">
        <v>54896.28</v>
      </c>
      <c r="K25" s="56" t="s">
        <v>85</v>
      </c>
      <c r="L25" s="56" t="s">
        <v>117</v>
      </c>
      <c r="M25" s="64" t="str">
        <f t="shared" si="19"/>
        <v>PE71. Presupuesto Participativo Planeación participativa consolidada</v>
      </c>
      <c r="N25" s="65" t="s">
        <v>132</v>
      </c>
      <c r="O25" s="66" t="s">
        <v>117</v>
      </c>
      <c r="P25" s="65" t="s">
        <v>133</v>
      </c>
      <c r="Q25" s="65" t="s">
        <v>134</v>
      </c>
      <c r="R25" s="67">
        <v>1</v>
      </c>
      <c r="S25" s="67">
        <v>1</v>
      </c>
      <c r="T25" s="67">
        <f t="shared" si="4"/>
        <v>5.9347329729729725E-2</v>
      </c>
      <c r="U25" s="62">
        <f t="shared" si="2"/>
        <v>54896.28</v>
      </c>
      <c r="V25" s="62">
        <f t="shared" si="20"/>
        <v>925000</v>
      </c>
      <c r="W25" s="56" t="s">
        <v>88</v>
      </c>
    </row>
    <row r="26" spans="1:23" ht="46.3" x14ac:dyDescent="0.25">
      <c r="A26" s="20" t="s">
        <v>83</v>
      </c>
      <c r="B26" s="53" t="s">
        <v>140</v>
      </c>
      <c r="C26" s="22" t="s">
        <v>139</v>
      </c>
      <c r="D26" s="21">
        <v>132</v>
      </c>
      <c r="E26" s="38" t="s">
        <v>84</v>
      </c>
      <c r="F26" s="44">
        <v>8001675.4500000002</v>
      </c>
      <c r="G26" s="44">
        <v>13530484.049999999</v>
      </c>
      <c r="H26" s="45">
        <v>5945761.1799999997</v>
      </c>
      <c r="I26" s="39">
        <v>5945761.1799999997</v>
      </c>
      <c r="J26" s="46">
        <v>5945761.1799999997</v>
      </c>
      <c r="K26" s="20" t="s">
        <v>85</v>
      </c>
      <c r="L26" s="20" t="s">
        <v>117</v>
      </c>
      <c r="M26" s="5" t="str">
        <f t="shared" si="19"/>
        <v>Programa opertativo anual IMPLAN</v>
      </c>
      <c r="N26" s="5" t="s">
        <v>135</v>
      </c>
      <c r="O26" s="41" t="s">
        <v>117</v>
      </c>
      <c r="P26" s="40" t="s">
        <v>133</v>
      </c>
      <c r="Q26" s="40" t="s">
        <v>136</v>
      </c>
      <c r="R26" s="43">
        <v>1</v>
      </c>
      <c r="S26" s="43">
        <v>1</v>
      </c>
      <c r="T26" s="43">
        <f t="shared" si="4"/>
        <v>0.43943447684711623</v>
      </c>
      <c r="U26" s="39">
        <f t="shared" si="2"/>
        <v>5945761.1799999997</v>
      </c>
      <c r="V26" s="39">
        <f t="shared" si="20"/>
        <v>13530484.049999999</v>
      </c>
      <c r="W26" s="20" t="s">
        <v>88</v>
      </c>
    </row>
    <row r="27" spans="1:23" ht="34.75" x14ac:dyDescent="0.25">
      <c r="A27" s="56" t="s">
        <v>83</v>
      </c>
      <c r="B27" s="57" t="s">
        <v>159</v>
      </c>
      <c r="C27" s="58" t="s">
        <v>137</v>
      </c>
      <c r="D27" s="57">
        <v>132</v>
      </c>
      <c r="E27" s="59" t="s">
        <v>84</v>
      </c>
      <c r="F27" s="60">
        <v>11317903.77</v>
      </c>
      <c r="G27" s="60">
        <f t="shared" si="18"/>
        <v>11317903.77</v>
      </c>
      <c r="H27" s="61">
        <v>4343223.6100000003</v>
      </c>
      <c r="I27" s="62">
        <v>4343223.6100000003</v>
      </c>
      <c r="J27" s="63">
        <v>4343223.6100000003</v>
      </c>
      <c r="K27" s="56" t="s">
        <v>85</v>
      </c>
      <c r="L27" s="56" t="s">
        <v>117</v>
      </c>
      <c r="M27" s="64" t="str">
        <f t="shared" si="19"/>
        <v>SERVICIOS PERSONALES</v>
      </c>
      <c r="N27" s="65" t="str">
        <f>+N5</f>
        <v>Indice de Competitividad urbana (IMCO), entre las ciudades mayores a 500 mil habitantes a 1 millon de habitantes</v>
      </c>
      <c r="O27" s="66" t="s">
        <v>138</v>
      </c>
      <c r="P27" s="65" t="s">
        <v>103</v>
      </c>
      <c r="Q27" s="65"/>
      <c r="R27" s="67">
        <v>1</v>
      </c>
      <c r="S27" s="67">
        <v>1</v>
      </c>
      <c r="T27" s="67">
        <f t="shared" si="4"/>
        <v>0.38374805955785224</v>
      </c>
      <c r="U27" s="62">
        <f t="shared" si="2"/>
        <v>4343223.6100000003</v>
      </c>
      <c r="V27" s="62">
        <f t="shared" si="20"/>
        <v>11317903.77</v>
      </c>
      <c r="W27" s="56" t="s">
        <v>88</v>
      </c>
    </row>
    <row r="28" spans="1:23" x14ac:dyDescent="0.25">
      <c r="A28" s="50"/>
      <c r="B28" s="51"/>
      <c r="C28" s="50"/>
      <c r="D28" s="50"/>
      <c r="E28" s="51"/>
      <c r="F28" s="51"/>
      <c r="G28" s="51"/>
      <c r="H28" s="51"/>
      <c r="I28" s="39"/>
      <c r="J28" s="51"/>
      <c r="K28" s="51"/>
      <c r="L28" s="51"/>
      <c r="M28" s="52"/>
      <c r="N28" s="52"/>
      <c r="O28" s="52"/>
      <c r="P28" s="52"/>
      <c r="Q28" s="52"/>
      <c r="R28" s="52"/>
      <c r="S28" s="52"/>
      <c r="T28" s="52"/>
      <c r="U28" s="52"/>
      <c r="V28" s="52"/>
      <c r="W28"/>
    </row>
    <row r="29" spans="1:23" x14ac:dyDescent="0.25">
      <c r="A29" s="50"/>
      <c r="B29" s="51"/>
      <c r="C29" s="50"/>
      <c r="D29" s="50"/>
      <c r="E29" s="51"/>
      <c r="F29" s="51"/>
      <c r="G29" s="51"/>
      <c r="H29" s="51"/>
      <c r="I29" s="39"/>
      <c r="J29" s="51"/>
      <c r="K29" s="51"/>
      <c r="L29" s="51"/>
      <c r="M29" s="52"/>
      <c r="N29" s="52"/>
      <c r="O29" s="52"/>
      <c r="P29" s="52"/>
      <c r="Q29" s="52"/>
      <c r="R29" s="52"/>
      <c r="S29" s="52"/>
      <c r="T29" s="52"/>
      <c r="U29" s="52"/>
      <c r="V29" s="52"/>
      <c r="W29"/>
    </row>
    <row r="30" spans="1:23" x14ac:dyDescent="0.25">
      <c r="A30" s="50"/>
      <c r="B30" s="51"/>
      <c r="C30" s="50"/>
      <c r="D30" s="50"/>
      <c r="E30" s="51"/>
      <c r="F30" s="51"/>
      <c r="G30" s="51"/>
      <c r="H30" s="51"/>
      <c r="I30" s="51"/>
      <c r="J30" s="51"/>
      <c r="K30" s="51"/>
      <c r="L30" s="51"/>
      <c r="M30" s="52"/>
      <c r="N30" s="52"/>
      <c r="O30" s="52"/>
      <c r="P30" s="52"/>
      <c r="Q30" s="52"/>
      <c r="R30" s="52"/>
      <c r="S30" s="52"/>
      <c r="T30" s="52"/>
      <c r="U30" s="52"/>
      <c r="V30" s="52"/>
      <c r="W30"/>
    </row>
    <row r="31" spans="1:23" x14ac:dyDescent="0.25">
      <c r="A31" s="50"/>
      <c r="B31" s="51"/>
      <c r="C31" s="50"/>
      <c r="D31" s="50"/>
      <c r="E31" s="51"/>
      <c r="F31" s="54"/>
      <c r="G31" s="51"/>
      <c r="H31" s="51"/>
      <c r="I31" s="51"/>
      <c r="J31" s="51"/>
      <c r="K31" s="51"/>
      <c r="L31" s="51"/>
      <c r="M31" s="52"/>
      <c r="N31" s="52"/>
      <c r="O31" s="52"/>
      <c r="P31" s="52"/>
      <c r="Q31" s="52"/>
      <c r="R31" s="52"/>
      <c r="S31" s="52"/>
      <c r="T31" s="52"/>
      <c r="U31" s="52"/>
      <c r="V31" s="52"/>
      <c r="W31"/>
    </row>
    <row r="32" spans="1:23" x14ac:dyDescent="0.25">
      <c r="A32"/>
      <c r="B32" s="52"/>
      <c r="C32"/>
      <c r="D32"/>
      <c r="E32" s="52"/>
      <c r="F32" s="55"/>
      <c r="G32" s="52"/>
      <c r="H32" s="52"/>
      <c r="I32" s="52"/>
      <c r="J32" s="52"/>
      <c r="K32" s="52"/>
      <c r="L32" s="52"/>
      <c r="M32" s="52"/>
      <c r="N32" s="52"/>
      <c r="O32" s="52"/>
      <c r="P32" s="52"/>
      <c r="Q32" s="52"/>
      <c r="R32" s="52"/>
      <c r="S32" s="52"/>
      <c r="T32" s="52"/>
      <c r="U32" s="52"/>
      <c r="V32" s="52"/>
      <c r="W32"/>
    </row>
    <row r="33" spans="1:23" x14ac:dyDescent="0.25">
      <c r="A33"/>
      <c r="B33" s="52"/>
      <c r="C33"/>
      <c r="D33"/>
      <c r="E33" s="52"/>
      <c r="F33" s="52"/>
      <c r="G33" s="52"/>
      <c r="H33" s="52"/>
      <c r="I33" s="52"/>
      <c r="J33" s="52"/>
      <c r="K33" s="52"/>
      <c r="L33" s="52"/>
      <c r="M33" s="52"/>
      <c r="N33" s="52"/>
      <c r="O33" s="52"/>
      <c r="P33" s="52"/>
      <c r="Q33" s="52"/>
      <c r="R33" s="52"/>
      <c r="S33" s="52"/>
      <c r="T33" s="52"/>
      <c r="U33" s="52"/>
      <c r="V33" s="52"/>
      <c r="W33"/>
    </row>
    <row r="34" spans="1:23" x14ac:dyDescent="0.25">
      <c r="A34"/>
      <c r="B34" s="52"/>
      <c r="C34"/>
      <c r="D34"/>
      <c r="E34" s="52"/>
      <c r="F34" s="52"/>
      <c r="G34" s="52"/>
      <c r="H34" s="52"/>
      <c r="I34" s="52"/>
      <c r="J34" s="52"/>
      <c r="K34" s="52"/>
      <c r="L34" s="52"/>
      <c r="M34" s="52"/>
      <c r="N34" s="52"/>
      <c r="O34" s="52"/>
      <c r="P34" s="52"/>
      <c r="Q34" s="52"/>
      <c r="R34" s="52"/>
      <c r="S34" s="52"/>
      <c r="T34" s="52"/>
      <c r="U34" s="52"/>
      <c r="V34" s="52"/>
      <c r="W34"/>
    </row>
    <row r="35" spans="1:23" x14ac:dyDescent="0.25">
      <c r="C35" s="24"/>
      <c r="D35" s="24"/>
      <c r="K35" s="20"/>
      <c r="L35" s="20"/>
      <c r="M35" s="20"/>
      <c r="N35" s="20"/>
      <c r="O35" s="20"/>
      <c r="P35" s="22"/>
      <c r="Q35" s="22"/>
    </row>
    <row r="36" spans="1:23" x14ac:dyDescent="0.25">
      <c r="C36" s="24"/>
      <c r="D36" s="24"/>
      <c r="K36" s="20"/>
      <c r="L36" s="20"/>
      <c r="M36" s="20"/>
      <c r="N36" s="20"/>
      <c r="O36" s="20"/>
      <c r="P36" s="22"/>
      <c r="Q36" s="22"/>
    </row>
    <row r="37" spans="1:23" x14ac:dyDescent="0.25">
      <c r="A37" s="27" t="s">
        <v>82</v>
      </c>
      <c r="C37" s="24"/>
      <c r="D37" s="24"/>
      <c r="K37" s="20"/>
      <c r="L37" s="20"/>
      <c r="M37" s="20"/>
      <c r="N37" s="20"/>
      <c r="O37" s="20"/>
      <c r="P37" s="22"/>
      <c r="Q37" s="22"/>
    </row>
    <row r="38" spans="1:23" x14ac:dyDescent="0.25">
      <c r="C38" s="24"/>
      <c r="D38" s="24"/>
      <c r="K38" s="20"/>
      <c r="L38" s="20"/>
      <c r="M38" s="20"/>
      <c r="N38" s="20"/>
      <c r="O38" s="20"/>
      <c r="P38" s="22"/>
      <c r="Q38" s="22"/>
    </row>
    <row r="39" spans="1:23" x14ac:dyDescent="0.25">
      <c r="C39" s="24"/>
      <c r="D39" s="24"/>
      <c r="K39" s="20"/>
      <c r="L39" s="20"/>
      <c r="M39" s="20"/>
      <c r="N39" s="20"/>
      <c r="O39" s="20"/>
      <c r="P39" s="22"/>
      <c r="Q39" s="22"/>
    </row>
    <row r="40" spans="1:23" x14ac:dyDescent="0.25">
      <c r="C40" s="24"/>
      <c r="D40" s="24"/>
      <c r="K40" s="20"/>
      <c r="L40" s="20"/>
      <c r="M40" s="20"/>
      <c r="N40" s="20"/>
      <c r="O40" s="20"/>
      <c r="P40" s="22"/>
      <c r="Q40" s="22"/>
    </row>
    <row r="41" spans="1:23" x14ac:dyDescent="0.25">
      <c r="C41" s="24"/>
      <c r="D41" s="24"/>
      <c r="K41" s="20"/>
      <c r="L41" s="20"/>
      <c r="M41" s="20"/>
      <c r="N41" s="20"/>
      <c r="O41" s="20"/>
      <c r="P41" s="22"/>
      <c r="Q41" s="22"/>
    </row>
    <row r="42" spans="1:23" x14ac:dyDescent="0.25">
      <c r="C42" s="24"/>
      <c r="D42" s="24"/>
      <c r="K42" s="20"/>
      <c r="L42" s="20"/>
      <c r="M42" s="20"/>
      <c r="N42" s="20"/>
      <c r="O42" s="20"/>
      <c r="P42" s="22"/>
      <c r="Q42" s="22"/>
    </row>
    <row r="43" spans="1:23" x14ac:dyDescent="0.25">
      <c r="C43" s="24"/>
      <c r="D43" s="24"/>
      <c r="K43" s="20"/>
      <c r="L43" s="20"/>
      <c r="M43" s="20"/>
      <c r="N43" s="20"/>
      <c r="O43" s="20"/>
      <c r="P43" s="22"/>
      <c r="Q43" s="22"/>
    </row>
    <row r="44" spans="1:23" x14ac:dyDescent="0.25">
      <c r="C44" s="24"/>
      <c r="D44" s="24"/>
      <c r="K44" s="20"/>
      <c r="L44" s="20"/>
      <c r="M44" s="20"/>
      <c r="N44" s="20"/>
      <c r="O44" s="20"/>
      <c r="P44" s="23"/>
      <c r="Q44" s="23"/>
    </row>
    <row r="45" spans="1:23" x14ac:dyDescent="0.25">
      <c r="C45" s="24"/>
      <c r="D45" s="24"/>
      <c r="K45" s="20"/>
      <c r="L45" s="20"/>
      <c r="M45" s="20"/>
      <c r="N45" s="20"/>
      <c r="O45" s="20"/>
      <c r="P45" s="22"/>
      <c r="Q45" s="22"/>
    </row>
    <row r="46" spans="1:23" x14ac:dyDescent="0.25">
      <c r="C46" s="24"/>
      <c r="D46" s="24"/>
      <c r="K46" s="20"/>
      <c r="L46" s="20"/>
      <c r="M46" s="20"/>
      <c r="N46" s="20"/>
      <c r="O46" s="20"/>
      <c r="P46" s="22"/>
      <c r="Q46" s="22"/>
    </row>
    <row r="47" spans="1:23" x14ac:dyDescent="0.25">
      <c r="C47" s="24"/>
      <c r="D47" s="24"/>
      <c r="K47" s="20"/>
      <c r="L47" s="20"/>
      <c r="M47" s="20"/>
      <c r="N47" s="20"/>
      <c r="O47" s="20"/>
      <c r="P47" s="22"/>
      <c r="Q47" s="22"/>
    </row>
    <row r="48" spans="1:23" x14ac:dyDescent="0.25">
      <c r="C48" s="24"/>
      <c r="D48" s="24"/>
      <c r="K48" s="20"/>
      <c r="L48" s="20"/>
      <c r="M48" s="20"/>
      <c r="N48" s="20"/>
      <c r="O48" s="20"/>
      <c r="P48" s="22"/>
      <c r="Q48" s="22"/>
    </row>
    <row r="49" spans="3:17" x14ac:dyDescent="0.25">
      <c r="C49" s="24"/>
      <c r="D49" s="24"/>
      <c r="K49" s="20"/>
      <c r="L49" s="20"/>
      <c r="M49" s="20"/>
      <c r="N49" s="20"/>
      <c r="O49" s="20"/>
      <c r="P49" s="22"/>
      <c r="Q49" s="22"/>
    </row>
    <row r="50" spans="3:17" x14ac:dyDescent="0.25">
      <c r="C50" s="24"/>
      <c r="D50" s="24"/>
      <c r="K50" s="20"/>
      <c r="L50" s="20"/>
      <c r="M50" s="20"/>
      <c r="N50" s="20"/>
      <c r="O50" s="20"/>
      <c r="P50" s="22"/>
      <c r="Q50" s="22"/>
    </row>
    <row r="51" spans="3:17" x14ac:dyDescent="0.25">
      <c r="C51" s="24"/>
      <c r="D51" s="24"/>
      <c r="K51" s="20"/>
      <c r="L51" s="20"/>
      <c r="M51" s="20"/>
      <c r="N51" s="20"/>
      <c r="O51" s="20"/>
      <c r="P51" s="22"/>
      <c r="Q51" s="22"/>
    </row>
    <row r="52" spans="3:17" x14ac:dyDescent="0.25">
      <c r="C52" s="24"/>
      <c r="D52" s="24"/>
      <c r="K52" s="20"/>
      <c r="L52" s="20"/>
      <c r="M52" s="20"/>
      <c r="N52" s="20"/>
      <c r="O52" s="20"/>
      <c r="P52" s="22"/>
      <c r="Q52" s="22"/>
    </row>
    <row r="53" spans="3:17" x14ac:dyDescent="0.25">
      <c r="C53" s="24"/>
      <c r="D53" s="24"/>
      <c r="K53" s="20"/>
      <c r="L53" s="20"/>
      <c r="M53" s="20"/>
      <c r="N53" s="20"/>
      <c r="O53" s="20"/>
      <c r="P53" s="22"/>
      <c r="Q53" s="22"/>
    </row>
    <row r="54" spans="3:17" x14ac:dyDescent="0.25">
      <c r="C54" s="24"/>
      <c r="D54" s="24"/>
    </row>
    <row r="55" spans="3:17" x14ac:dyDescent="0.25">
      <c r="C55" s="24"/>
      <c r="D55" s="24"/>
    </row>
    <row r="56" spans="3:17" x14ac:dyDescent="0.25">
      <c r="C56" s="24"/>
      <c r="D56" s="24"/>
    </row>
    <row r="57" spans="3:17" x14ac:dyDescent="0.25">
      <c r="C57" s="24"/>
      <c r="D57" s="24"/>
    </row>
    <row r="58" spans="3:17" x14ac:dyDescent="0.25">
      <c r="C58" s="24"/>
      <c r="D58" s="24"/>
    </row>
    <row r="59" spans="3:17" x14ac:dyDescent="0.25">
      <c r="C59" s="24"/>
      <c r="D59" s="24"/>
    </row>
    <row r="60" spans="3:17" x14ac:dyDescent="0.25">
      <c r="C60" s="24"/>
      <c r="D60" s="24"/>
    </row>
    <row r="61" spans="3:17" x14ac:dyDescent="0.25">
      <c r="C61" s="24"/>
      <c r="D61" s="24"/>
    </row>
    <row r="62" spans="3:17" x14ac:dyDescent="0.25">
      <c r="C62" s="24"/>
      <c r="D62" s="24"/>
    </row>
    <row r="63" spans="3:17" x14ac:dyDescent="0.25">
      <c r="C63" s="24"/>
      <c r="D63" s="24"/>
    </row>
    <row r="64" spans="3:17" x14ac:dyDescent="0.25">
      <c r="C64" s="24"/>
      <c r="D64" s="24"/>
    </row>
    <row r="65" spans="3:4" x14ac:dyDescent="0.25">
      <c r="C65" s="24"/>
      <c r="D65" s="24"/>
    </row>
    <row r="66" spans="3:4" x14ac:dyDescent="0.25">
      <c r="C66" s="24"/>
      <c r="D66" s="24"/>
    </row>
  </sheetData>
  <mergeCells count="1">
    <mergeCell ref="A1:W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3" x14ac:dyDescent="0.25"/>
  <cols>
    <col min="1" max="1" width="11" customWidth="1"/>
    <col min="2" max="2" width="140.90625" customWidth="1"/>
    <col min="3" max="3" width="12" customWidth="1"/>
    <col min="4" max="16384" width="12" hidden="1"/>
  </cols>
  <sheetData>
    <row r="1" spans="1:2" ht="15.45" x14ac:dyDescent="0.25">
      <c r="B1" s="4" t="s">
        <v>1</v>
      </c>
    </row>
    <row r="2" spans="1:2" ht="30.9" x14ac:dyDescent="0.25">
      <c r="B2" s="1" t="s">
        <v>71</v>
      </c>
    </row>
    <row r="4" spans="1:2" ht="15.45" x14ac:dyDescent="0.25">
      <c r="A4" s="2" t="s">
        <v>75</v>
      </c>
      <c r="B4" s="2" t="s">
        <v>0</v>
      </c>
    </row>
    <row r="5" spans="1:2" ht="46.3" x14ac:dyDescent="0.25">
      <c r="A5" s="9">
        <v>1</v>
      </c>
      <c r="B5" s="1" t="s">
        <v>72</v>
      </c>
    </row>
    <row r="6" spans="1:2" ht="46.3" x14ac:dyDescent="0.25">
      <c r="A6" s="9">
        <v>2</v>
      </c>
      <c r="B6" s="1" t="s">
        <v>73</v>
      </c>
    </row>
    <row r="7" spans="1:2" ht="30.9" x14ac:dyDescent="0.25">
      <c r="A7" s="9">
        <v>3</v>
      </c>
      <c r="B7" s="1" t="s">
        <v>76</v>
      </c>
    </row>
    <row r="8" spans="1:2" ht="46.3" x14ac:dyDescent="0.25">
      <c r="A8" s="9">
        <v>4</v>
      </c>
      <c r="B8" s="1" t="s">
        <v>74</v>
      </c>
    </row>
    <row r="9" spans="1:2" ht="15.45" x14ac:dyDescent="0.25">
      <c r="A9" s="9">
        <v>5</v>
      </c>
      <c r="B9" s="1" t="s">
        <v>52</v>
      </c>
    </row>
    <row r="10" spans="1:2" ht="77.150000000000006" x14ac:dyDescent="0.25">
      <c r="A10" s="9">
        <v>6</v>
      </c>
      <c r="B10" s="1" t="s">
        <v>70</v>
      </c>
    </row>
    <row r="11" spans="1:2" ht="77.150000000000006" x14ac:dyDescent="0.25">
      <c r="A11" s="9">
        <v>7</v>
      </c>
      <c r="B11" s="1" t="s">
        <v>58</v>
      </c>
    </row>
    <row r="12" spans="1:2" ht="77.150000000000006" x14ac:dyDescent="0.25">
      <c r="A12" s="9">
        <v>8</v>
      </c>
      <c r="B12" s="1" t="s">
        <v>60</v>
      </c>
    </row>
    <row r="13" spans="1:2" ht="77.150000000000006" x14ac:dyDescent="0.25">
      <c r="A13" s="9">
        <v>9</v>
      </c>
      <c r="B13" s="1" t="s">
        <v>59</v>
      </c>
    </row>
    <row r="14" spans="1:2" ht="77.150000000000006" x14ac:dyDescent="0.25">
      <c r="A14" s="9">
        <v>10</v>
      </c>
      <c r="B14" s="1" t="s">
        <v>61</v>
      </c>
    </row>
    <row r="15" spans="1:2" ht="15.45" x14ac:dyDescent="0.25">
      <c r="A15" s="9">
        <v>11</v>
      </c>
      <c r="B15" s="1" t="s">
        <v>77</v>
      </c>
    </row>
    <row r="16" spans="1:2" ht="15.45" x14ac:dyDescent="0.25">
      <c r="A16" s="9">
        <v>12</v>
      </c>
      <c r="B16" s="1" t="s">
        <v>62</v>
      </c>
    </row>
    <row r="17" spans="1:2" ht="15.45" x14ac:dyDescent="0.25">
      <c r="A17" s="9">
        <v>13</v>
      </c>
      <c r="B17" s="1" t="s">
        <v>63</v>
      </c>
    </row>
    <row r="18" spans="1:2" ht="61.75" x14ac:dyDescent="0.25">
      <c r="A18" s="9">
        <v>14</v>
      </c>
      <c r="B18" s="1" t="s">
        <v>78</v>
      </c>
    </row>
    <row r="19" spans="1:2" ht="15.45" x14ac:dyDescent="0.25">
      <c r="A19" s="9">
        <v>15</v>
      </c>
      <c r="B19" s="1" t="s">
        <v>53</v>
      </c>
    </row>
    <row r="20" spans="1:2" ht="15.45" x14ac:dyDescent="0.25">
      <c r="A20" s="9">
        <v>16</v>
      </c>
      <c r="B20" s="1" t="s">
        <v>54</v>
      </c>
    </row>
    <row r="21" spans="1:2" ht="15.45" x14ac:dyDescent="0.25">
      <c r="A21" s="9">
        <v>17</v>
      </c>
      <c r="B21" s="1" t="s">
        <v>64</v>
      </c>
    </row>
    <row r="22" spans="1:2" ht="15.45" x14ac:dyDescent="0.25">
      <c r="A22" s="9">
        <v>18</v>
      </c>
      <c r="B22" s="3" t="s">
        <v>55</v>
      </c>
    </row>
    <row r="23" spans="1:2" ht="15.45" x14ac:dyDescent="0.25">
      <c r="A23" s="9">
        <v>19</v>
      </c>
      <c r="B23" s="3" t="s">
        <v>56</v>
      </c>
    </row>
    <row r="24" spans="1:2" ht="15.45" x14ac:dyDescent="0.25">
      <c r="A24" s="9">
        <v>20</v>
      </c>
      <c r="B24" s="3" t="s">
        <v>57</v>
      </c>
    </row>
    <row r="25" spans="1:2" ht="15.45" x14ac:dyDescent="0.25">
      <c r="A25" s="9">
        <v>21</v>
      </c>
      <c r="B25" s="3" t="s">
        <v>65</v>
      </c>
    </row>
    <row r="26" spans="1:2" ht="15.45" x14ac:dyDescent="0.25">
      <c r="A26" s="9">
        <v>22</v>
      </c>
      <c r="B26" s="3" t="s">
        <v>66</v>
      </c>
    </row>
    <row r="27" spans="1:2" ht="15.45" x14ac:dyDescent="0.25">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3" x14ac:dyDescent="0.25"/>
  <cols>
    <col min="1" max="1" width="67.6328125" customWidth="1"/>
    <col min="2" max="2" width="21.90625" customWidth="1"/>
    <col min="3" max="3" width="12" style="7"/>
  </cols>
  <sheetData>
    <row r="1" spans="1:4" ht="11.6" x14ac:dyDescent="0.25">
      <c r="A1" s="8" t="s">
        <v>3</v>
      </c>
      <c r="B1" s="8" t="s">
        <v>32</v>
      </c>
      <c r="C1" s="7" t="s">
        <v>27</v>
      </c>
      <c r="D1" s="6"/>
    </row>
    <row r="2" spans="1:4" ht="11.6" x14ac:dyDescent="0.25">
      <c r="A2" s="8" t="s">
        <v>4</v>
      </c>
      <c r="B2" s="8" t="s">
        <v>47</v>
      </c>
      <c r="C2" s="7" t="s">
        <v>28</v>
      </c>
      <c r="D2" s="6"/>
    </row>
    <row r="3" spans="1:4" ht="11.6" x14ac:dyDescent="0.25">
      <c r="A3" s="8" t="s">
        <v>5</v>
      </c>
      <c r="B3" s="8" t="s">
        <v>48</v>
      </c>
      <c r="C3" s="7" t="s">
        <v>29</v>
      </c>
      <c r="D3" s="6"/>
    </row>
    <row r="4" spans="1:4" ht="11.6" x14ac:dyDescent="0.25">
      <c r="A4" s="8" t="s">
        <v>6</v>
      </c>
      <c r="B4" s="8" t="s">
        <v>49</v>
      </c>
      <c r="C4" s="7" t="s">
        <v>30</v>
      </c>
      <c r="D4" s="6"/>
    </row>
    <row r="5" spans="1:4" ht="11.6" x14ac:dyDescent="0.25">
      <c r="A5" s="8" t="s">
        <v>7</v>
      </c>
      <c r="B5" s="5"/>
      <c r="D5" s="6"/>
    </row>
    <row r="6" spans="1:4" ht="11.6" x14ac:dyDescent="0.25">
      <c r="A6" s="8" t="s">
        <v>8</v>
      </c>
      <c r="B6" s="5"/>
      <c r="D6" s="6"/>
    </row>
    <row r="7" spans="1:4" ht="11.6" x14ac:dyDescent="0.25">
      <c r="A7" s="8" t="s">
        <v>9</v>
      </c>
      <c r="B7" s="5"/>
      <c r="D7" s="6"/>
    </row>
    <row r="8" spans="1:4" ht="11.6" x14ac:dyDescent="0.25">
      <c r="A8" s="8" t="s">
        <v>10</v>
      </c>
      <c r="B8" s="5"/>
      <c r="D8" s="6"/>
    </row>
    <row r="9" spans="1:4" ht="12" customHeight="1" x14ac:dyDescent="0.25">
      <c r="A9" s="8" t="s">
        <v>11</v>
      </c>
      <c r="B9" s="5"/>
      <c r="D9" s="6"/>
    </row>
    <row r="10" spans="1:4" ht="11.6" x14ac:dyDescent="0.25">
      <c r="A10" s="8" t="s">
        <v>12</v>
      </c>
      <c r="B10" s="5"/>
      <c r="D10" s="6"/>
    </row>
    <row r="11" spans="1:4" ht="11.6" x14ac:dyDescent="0.25">
      <c r="A11" s="8" t="s">
        <v>13</v>
      </c>
      <c r="B11" s="5"/>
      <c r="D11" s="6"/>
    </row>
    <row r="12" spans="1:4" ht="11.6" x14ac:dyDescent="0.25">
      <c r="A12" s="8" t="s">
        <v>14</v>
      </c>
      <c r="B12" s="5"/>
      <c r="D12" s="6"/>
    </row>
    <row r="13" spans="1:4" ht="11.6" x14ac:dyDescent="0.25">
      <c r="A13" s="8" t="s">
        <v>15</v>
      </c>
      <c r="B13" s="5"/>
      <c r="D13" s="6"/>
    </row>
    <row r="14" spans="1:4" ht="11.6" x14ac:dyDescent="0.25">
      <c r="A14" s="8" t="s">
        <v>16</v>
      </c>
      <c r="B14" s="5"/>
      <c r="D14" s="6"/>
    </row>
    <row r="15" spans="1:4" ht="11.6" x14ac:dyDescent="0.25">
      <c r="A15" s="8" t="s">
        <v>17</v>
      </c>
      <c r="B15" s="5"/>
      <c r="D15" s="6"/>
    </row>
    <row r="16" spans="1:4" ht="11.6" x14ac:dyDescent="0.25">
      <c r="A16" s="8" t="s">
        <v>18</v>
      </c>
      <c r="B16" s="5"/>
      <c r="D16" s="6"/>
    </row>
    <row r="17" spans="1:5" ht="11.6" x14ac:dyDescent="0.25">
      <c r="A17" s="8" t="s">
        <v>19</v>
      </c>
      <c r="B17" s="5"/>
      <c r="D17" s="6"/>
    </row>
    <row r="18" spans="1:5" ht="11.6" x14ac:dyDescent="0.25">
      <c r="A18" s="8" t="s">
        <v>20</v>
      </c>
      <c r="B18" s="5"/>
      <c r="D18" s="6"/>
    </row>
    <row r="19" spans="1:5" ht="11.6" x14ac:dyDescent="0.25">
      <c r="A19" s="8" t="s">
        <v>21</v>
      </c>
      <c r="B19" s="5"/>
      <c r="D19" s="6"/>
    </row>
    <row r="20" spans="1:5" ht="11.6" x14ac:dyDescent="0.25">
      <c r="A20" s="8" t="s">
        <v>22</v>
      </c>
      <c r="B20" s="5"/>
      <c r="D20" s="6"/>
    </row>
    <row r="21" spans="1:5" ht="11.6" x14ac:dyDescent="0.25">
      <c r="A21" s="8" t="s">
        <v>23</v>
      </c>
      <c r="B21" s="5"/>
      <c r="E21" s="6"/>
    </row>
    <row r="22" spans="1:5" ht="11.6" x14ac:dyDescent="0.25">
      <c r="A22" s="8" t="s">
        <v>24</v>
      </c>
      <c r="B22" s="5"/>
      <c r="E22" s="6"/>
    </row>
    <row r="23" spans="1:5" ht="11.6" x14ac:dyDescent="0.25">
      <c r="A23" s="8" t="s">
        <v>25</v>
      </c>
      <c r="B23" s="5"/>
      <c r="E23" s="6"/>
    </row>
    <row r="24" spans="1:5" x14ac:dyDescent="0.25">
      <c r="A24" s="7"/>
    </row>
    <row r="25" spans="1:5" x14ac:dyDescent="0.25">
      <c r="A25" s="7"/>
    </row>
    <row r="26" spans="1:5" x14ac:dyDescent="0.25">
      <c r="A26" s="7"/>
    </row>
    <row r="27" spans="1:5" x14ac:dyDescent="0.25">
      <c r="A27" s="7"/>
    </row>
    <row r="28" spans="1:5" x14ac:dyDescent="0.25">
      <c r="A28" s="7"/>
    </row>
    <row r="29" spans="1:5" x14ac:dyDescent="0.25">
      <c r="A29" s="7"/>
    </row>
    <row r="30" spans="1:5" x14ac:dyDescent="0.25">
      <c r="A30" s="7"/>
    </row>
    <row r="31" spans="1:5" x14ac:dyDescent="0.25">
      <c r="A31" s="7"/>
    </row>
    <row r="32" spans="1:5" x14ac:dyDescent="0.25">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Sara Mendez</cp:lastModifiedBy>
  <cp:lastPrinted>2017-03-30T22:24:32Z</cp:lastPrinted>
  <dcterms:created xsi:type="dcterms:W3CDTF">2014-10-22T05:35:08Z</dcterms:created>
  <dcterms:modified xsi:type="dcterms:W3CDTF">2026-07-22T21:27:03Z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